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400" documentId="13_ncr:1_{F6CB121F-512D-4AA6-A0C1-0FB36C537598}" xr6:coauthVersionLast="47" xr6:coauthVersionMax="47" xr10:uidLastSave="{2ACB0D9F-DAB8-4CF8-B05A-1F2E93CE8082}"/>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J15" i="6"/>
  <c r="J16" i="6"/>
  <c r="J17" i="6"/>
  <c r="J18" i="6"/>
  <c r="J19" i="6"/>
  <c r="J20" i="6"/>
  <c r="I3" i="5"/>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2" i="6"/>
  <c r="G2" i="6"/>
  <c r="L2" i="6"/>
  <c r="B3" i="6"/>
  <c r="G3" i="6"/>
  <c r="L3" i="6"/>
  <c r="B4" i="6"/>
  <c r="G4" i="6"/>
  <c r="L4" i="6"/>
  <c r="B5" i="6"/>
  <c r="G5" i="6"/>
  <c r="L5" i="6"/>
  <c r="B6" i="6"/>
  <c r="G6" i="6"/>
  <c r="L6" i="6"/>
  <c r="B7" i="6"/>
  <c r="G7" i="6"/>
  <c r="L7" i="6"/>
  <c r="B8" i="6"/>
  <c r="G8" i="6"/>
  <c r="L8" i="6"/>
  <c r="B9" i="6"/>
  <c r="G9" i="6"/>
  <c r="L9"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alcChain>
</file>

<file path=xl/sharedStrings.xml><?xml version="1.0" encoding="utf-8"?>
<sst xmlns="http://schemas.openxmlformats.org/spreadsheetml/2006/main" count="179029" uniqueCount="39106">
  <si>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</si>
  <si>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</si>
  <si>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</si>
  <si>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</si>
  <si>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</si>
  <si>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</si>
  <si>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</si>
  <si>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</si>
  <si>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</si>
  <si>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</si>
  <si>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</si>
  <si>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</si>
  <si>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</si>
  <si>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</si>
  <si>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</si>
  <si>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</si>
  <si>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</si>
  <si>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</si>
  <si>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</si>
  <si>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</si>
  <si>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</si>
  <si>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</si>
  <si>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</si>
  <si>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</si>
  <si>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</si>
  <si>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</si>
  <si>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</si>
  <si>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</si>
  <si>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</si>
  <si>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</si>
  <si>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</si>
  <si>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</si>
  <si>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</si>
  <si>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</si>
  <si>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</si>
  <si>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</si>
  <si>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</si>
  <si>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</si>
  <si>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</si>
  <si>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</si>
  <si>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</si>
  <si>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</si>
  <si>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</si>
  <si>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</si>
  <si>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</si>
  <si>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</si>
  <si>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</si>
  <si>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</si>
  <si>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</si>
  <si>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</si>
  <si>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</si>
  <si>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</si>
  <si>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</si>
  <si>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</si>
  <si>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</si>
  <si>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</si>
  <si>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</si>
  <si>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</si>
  <si>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</si>
  <si>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</si>
  <si>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</si>
  <si>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</si>
  <si>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</si>
  <si>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</si>
  <si>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</si>
  <si>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</si>
  <si>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</si>
  <si>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</si>
  <si>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</si>
  <si>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</si>
  <si>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</si>
  <si>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</si>
  <si>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</si>
  <si>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</si>
  <si>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</si>
  <si>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</si>
  <si>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</si>
  <si>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</si>
  <si>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</si>
  <si>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</si>
  <si>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</si>
  <si>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</si>
  <si>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</si>
  <si>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</si>
  <si>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</si>
  <si>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</si>
  <si>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</si>
  <si>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</si>
  <si>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</si>
  <si>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</si>
  <si>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</si>
  <si>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</si>
  <si>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</si>
  <si>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</si>
  <si>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</si>
  <si>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</si>
  <si>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</si>
  <si>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</si>
  <si>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</si>
  <si>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</si>
  <si>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</si>
  <si>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</si>
  <si>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</si>
  <si>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</si>
  <si>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</si>
  <si>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</si>
  <si>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</si>
  <si>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</si>
  <si>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</si>
  <si>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</si>
  <si>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</si>
  <si>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</si>
  <si>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</si>
  <si>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</si>
  <si>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</si>
  <si>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</si>
  <si>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</si>
  <si>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</si>
  <si>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</si>
  <si>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</si>
  <si>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</si>
  <si>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</si>
  <si>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</si>
  <si>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</si>
  <si>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</si>
  <si>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</si>
  <si>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</si>
  <si>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</si>
  <si>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</si>
  <si>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</si>
  <si>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</si>
  <si>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</si>
  <si>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</si>
  <si>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</si>
  <si>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</si>
  <si>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</si>
  <si>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</si>
  <si>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</si>
  <si>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</si>
  <si>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</si>
  <si>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</si>
  <si>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</si>
  <si>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</si>
  <si>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</si>
  <si>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</si>
  <si>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</si>
  <si>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</si>
  <si>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</si>
  <si>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</si>
  <si>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</si>
  <si>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</si>
  <si>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</si>
  <si>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</si>
  <si>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</si>
  <si>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</si>
  <si>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</si>
  <si>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</si>
  <si>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</si>
  <si>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</si>
  <si>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</si>
  <si>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</si>
  <si>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</si>
  <si>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</si>
  <si>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</si>
  <si>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</si>
  <si>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</si>
  <si>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</si>
  <si>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</si>
  <si>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</si>
  <si>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</si>
  <si>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</si>
  <si>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</si>
  <si>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</si>
  <si>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</si>
  <si>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</si>
  <si>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</si>
  <si>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</si>
  <si>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</si>
  <si>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</si>
  <si>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</si>
  <si>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</si>
  <si>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</si>
  <si>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</si>
  <si>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</si>
  <si>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</si>
  <si>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</si>
  <si>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</si>
  <si>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</si>
  <si>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</si>
  <si>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</si>
  <si>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</si>
  <si>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</si>
  <si>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</si>
  <si>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</si>
  <si>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</si>
  <si>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</si>
  <si>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</si>
  <si>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</si>
  <si>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</si>
  <si>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</si>
  <si>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</si>
  <si>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</si>
  <si>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</si>
  <si>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</si>
  <si>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</si>
  <si>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</si>
  <si>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</si>
  <si>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</si>
  <si>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</si>
  <si>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</si>
  <si>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</si>
  <si>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</si>
  <si>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</si>
  <si>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</si>
  <si>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</si>
  <si>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</si>
  <si>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</si>
  <si>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</si>
  <si>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</si>
  <si>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</si>
  <si>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</si>
  <si>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</si>
  <si>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</si>
  <si>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</si>
  <si>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</si>
  <si>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</si>
  <si>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</si>
  <si>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</si>
  <si>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</si>
  <si>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</si>
  <si>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</si>
  <si>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</si>
  <si>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</si>
  <si>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</si>
  <si>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</si>
  <si>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</si>
  <si>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</si>
  <si>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</si>
  <si>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</si>
  <si>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</si>
  <si>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</si>
  <si>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</si>
  <si>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</si>
  <si>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</si>
  <si>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</si>
  <si>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</si>
  <si>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</si>
  <si>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</si>
  <si>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</si>
  <si>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</si>
  <si>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</si>
  <si>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</si>
  <si>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</si>
  <si>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</si>
  <si>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</si>
  <si>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</si>
  <si>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</si>
  <si>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</si>
  <si>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</si>
  <si>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</si>
  <si>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</si>
  <si>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</si>
  <si>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</si>
  <si>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</si>
  <si>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</si>
  <si>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</si>
  <si>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</si>
  <si>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</si>
  <si>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</si>
  <si>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</si>
  <si>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</si>
  <si>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</si>
  <si>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</si>
  <si>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</si>
  <si>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</si>
  <si>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</si>
  <si>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</si>
  <si>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</si>
  <si>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</si>
  <si>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</si>
  <si>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</si>
  <si>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</si>
  <si>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</si>
  <si>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</si>
  <si>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</si>
  <si>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</si>
  <si>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</si>
  <si>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</si>
  <si>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</si>
  <si>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</si>
  <si>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</si>
  <si>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</si>
  <si>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</si>
  <si>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</si>
  <si>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</si>
  <si>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</si>
  <si>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</si>
  <si>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</si>
  <si>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</si>
  <si>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</si>
  <si>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</si>
  <si>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</si>
  <si>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</si>
  <si>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</si>
  <si>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</si>
  <si>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</si>
  <si>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</si>
  <si>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</si>
  <si>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</si>
  <si>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</si>
  <si>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</si>
  <si>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</si>
  <si>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</si>
  <si>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</si>
  <si>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</si>
  <si>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</si>
  <si>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</si>
  <si>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</si>
  <si>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</si>
  <si>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</si>
  <si>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</si>
  <si>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</si>
  <si>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</si>
  <si>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</si>
  <si>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</si>
  <si>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</si>
  <si>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</si>
  <si>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</si>
  <si>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</si>
  <si>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</si>
  <si>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</si>
  <si>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</si>
  <si>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</si>
  <si>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</si>
  <si>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</si>
  <si>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</si>
  <si>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</si>
  <si>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</si>
  <si>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</si>
  <si>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</si>
  <si>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</si>
  <si>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</si>
  <si>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</si>
  <si>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</si>
  <si>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</si>
  <si>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</si>
  <si>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</si>
  <si>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</si>
  <si>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</si>
  <si>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</si>
  <si>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</si>
  <si>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</si>
  <si>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</si>
  <si>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</si>
  <si>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</si>
  <si>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</si>
  <si>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</si>
  <si>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</si>
  <si>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</si>
  <si>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</si>
  <si>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</si>
  <si>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</si>
  <si>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</si>
  <si>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</si>
  <si>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</si>
  <si>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</si>
  <si>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</si>
  <si>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</si>
  <si>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</si>
  <si>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</si>
  <si>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</si>
  <si>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</si>
  <si>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</si>
  <si>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</si>
  <si>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</si>
  <si>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</si>
  <si>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</si>
  <si>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</si>
  <si>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</si>
  <si>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</si>
  <si>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</si>
  <si>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</si>
  <si>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</si>
  <si>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</si>
  <si>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</si>
  <si>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</si>
  <si>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</si>
  <si>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</si>
  <si>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</si>
  <si>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</si>
  <si>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</si>
  <si>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</si>
  <si>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</si>
  <si>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</si>
  <si>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</si>
  <si>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</si>
  <si>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</si>
  <si>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</si>
  <si>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</si>
  <si>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</si>
  <si>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</si>
  <si>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</si>
  <si>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</si>
  <si>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</si>
  <si>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</si>
  <si>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</si>
  <si>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</si>
  <si>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</si>
  <si>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</si>
  <si>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</si>
  <si>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</si>
  <si>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</si>
  <si>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</si>
  <si>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</si>
  <si>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</si>
  <si>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</si>
  <si>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</si>
  <si>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</si>
  <si>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</si>
  <si>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</si>
  <si>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</si>
  <si>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</si>
  <si>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</si>
  <si>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</si>
  <si>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</si>
  <si>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</si>
  <si>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</si>
  <si>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</si>
  <si>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</si>
  <si>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</si>
  <si>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</si>
  <si>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</si>
  <si>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</si>
  <si>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</si>
  <si>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</si>
  <si>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</si>
  <si>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</si>
  <si>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</si>
  <si>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</si>
  <si>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</si>
  <si>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</si>
  <si>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</si>
  <si>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</si>
  <si>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</si>
  <si>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</si>
  <si>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</si>
  <si>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</si>
  <si>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</si>
  <si>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</si>
  <si>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</si>
  <si>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</si>
  <si>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</si>
  <si>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</si>
  <si>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</si>
  <si>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</si>
  <si>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</si>
  <si>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</si>
  <si>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</si>
  <si>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</si>
  <si>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</si>
  <si>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</si>
  <si>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</si>
  <si>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</si>
  <si>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</si>
  <si>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</si>
  <si>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</si>
  <si>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</si>
  <si>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</si>
  <si>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</si>
  <si>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</si>
  <si>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</si>
  <si>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</si>
  <si>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</si>
  <si>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</si>
  <si>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</si>
  <si>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</si>
  <si>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</si>
  <si>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</si>
  <si>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</si>
  <si>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</si>
  <si>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</si>
  <si>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</si>
  <si>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</si>
  <si>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</si>
  <si>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</si>
  <si>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</si>
  <si>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</si>
  <si>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</si>
  <si>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</si>
  <si>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</si>
  <si>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</si>
  <si>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</si>
  <si>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</si>
  <si>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</si>
  <si>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</si>
  <si>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</si>
  <si>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</si>
  <si>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</si>
  <si>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</si>
  <si>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</si>
  <si>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</si>
  <si>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</si>
  <si>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</si>
  <si>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</si>
  <si>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</si>
  <si>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</si>
  <si>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</si>
  <si>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</si>
  <si>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</si>
  <si>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</si>
  <si>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</si>
  <si>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</si>
  <si>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</si>
  <si>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</si>
  <si>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</si>
  <si>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</si>
  <si>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</si>
  <si>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</si>
  <si>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</si>
  <si>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</si>
  <si>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</si>
  <si>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</si>
  <si>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</si>
  <si>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</si>
  <si>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</si>
  <si>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</si>
  <si>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</si>
  <si>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</si>
  <si>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</si>
  <si>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</si>
  <si>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</si>
  <si>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</si>
  <si>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</si>
  <si>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</si>
  <si>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</si>
  <si>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</si>
  <si>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</si>
  <si>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</si>
  <si>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</si>
  <si>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</si>
  <si>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</si>
  <si>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</si>
  <si>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</si>
  <si>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</si>
  <si>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</si>
  <si>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</si>
  <si>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</si>
  <si>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</si>
  <si>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</si>
  <si>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</si>
  <si>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</si>
  <si>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</si>
  <si>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</si>
  <si>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</si>
  <si>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</si>
  <si>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</si>
  <si>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</si>
  <si>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</si>
  <si>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</si>
  <si>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</si>
  <si>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</si>
  <si>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</si>
  <si>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</si>
  <si>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</si>
  <si>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</si>
  <si>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</si>
  <si>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</si>
  <si>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</si>
  <si>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</si>
  <si>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</si>
  <si>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</si>
  <si>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</si>
  <si>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</si>
  <si>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</si>
  <si>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</si>
  <si>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</si>
  <si>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</si>
  <si>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</si>
  <si>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</si>
  <si>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</si>
  <si>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</si>
  <si>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</si>
  <si>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</si>
  <si>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</si>
  <si>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</si>
  <si>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</si>
  <si>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</si>
  <si>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</si>
  <si>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</si>
  <si>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</si>
  <si>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</si>
  <si>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</si>
  <si>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</si>
  <si>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</si>
  <si>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</si>
  <si>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</si>
  <si>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</si>
  <si>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</si>
  <si>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</si>
  <si>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</si>
  <si>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</si>
  <si>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</si>
  <si>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</si>
  <si>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</si>
  <si>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</si>
  <si>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</si>
  <si>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</si>
  <si>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</si>
  <si>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</si>
  <si>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</si>
  <si>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</si>
  <si>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</si>
  <si>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</si>
  <si>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</si>
  <si>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</si>
  <si>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</si>
  <si>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</si>
  <si>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</si>
  <si>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</si>
  <si>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</si>
  <si>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</si>
  <si>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</si>
  <si>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</si>
  <si>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</si>
  <si>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</si>
  <si>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</si>
  <si>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</si>
  <si>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</si>
  <si>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</si>
  <si>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</si>
  <si>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</si>
  <si>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</si>
  <si>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</si>
  <si>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</si>
  <si>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</si>
  <si>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</si>
  <si>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</si>
  <si>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</si>
  <si>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</si>
  <si>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</si>
  <si>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</si>
  <si>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</si>
  <si>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</si>
  <si>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</si>
  <si>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</si>
  <si>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</si>
  <si>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</si>
  <si>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</si>
  <si>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</si>
  <si>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</si>
  <si>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</si>
  <si>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</si>
  <si>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</si>
  <si>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</si>
  <si>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</si>
  <si>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</si>
  <si>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</si>
  <si>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</si>
  <si>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</si>
  <si>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</si>
  <si>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</si>
  <si>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</si>
  <si>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</si>
  <si>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</si>
  <si>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</si>
  <si>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</si>
  <si>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</si>
  <si>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</si>
  <si>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</si>
  <si>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</si>
  <si>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</si>
  <si>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</si>
  <si>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</si>
  <si>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</si>
  <si>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</si>
  <si>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</si>
  <si>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</si>
  <si>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</si>
  <si>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</si>
  <si>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</si>
  <si>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</si>
  <si>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</si>
  <si>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</si>
  <si>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</si>
  <si>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</si>
  <si>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</si>
  <si>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</si>
  <si>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</si>
  <si>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</si>
  <si>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</si>
  <si>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</si>
  <si>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</si>
  <si>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</si>
  <si>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</si>
  <si>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</si>
  <si>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</si>
  <si>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</si>
  <si>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</si>
  <si>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</si>
  <si>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</si>
  <si>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</si>
  <si>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</si>
  <si>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</si>
  <si>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</si>
  <si>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</si>
  <si>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</si>
  <si>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</si>
  <si>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</si>
  <si>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</si>
  <si>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</si>
  <si>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</si>
  <si>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</si>
  <si>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</si>
  <si>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</si>
  <si>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</si>
  <si>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</si>
  <si>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</si>
  <si>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</si>
  <si>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</si>
  <si>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</si>
  <si>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</si>
  <si>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</si>
  <si>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</si>
  <si>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</si>
  <si>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</si>
  <si>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</si>
  <si>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</si>
  <si>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</si>
  <si>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</si>
  <si>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</si>
  <si>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</si>
  <si>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</si>
  <si>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</si>
  <si>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</si>
  <si>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</si>
  <si>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</si>
  <si>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</si>
  <si>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</si>
  <si>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</si>
  <si>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</si>
  <si>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</si>
  <si>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</si>
  <si>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</si>
  <si>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</si>
  <si>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</si>
  <si>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</si>
  <si>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</si>
  <si>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</si>
  <si>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</si>
  <si>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</si>
  <si>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</si>
  <si>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</si>
  <si>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</si>
  <si>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</si>
  <si>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</si>
  <si>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</si>
  <si>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</si>
  <si>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</si>
  <si>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</si>
  <si>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</si>
  <si>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</si>
  <si>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</si>
  <si>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</si>
  <si>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</si>
  <si>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</si>
  <si>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</si>
  <si>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</si>
  <si>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</si>
  <si>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</si>
  <si>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</si>
  <si>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</si>
  <si>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</si>
  <si>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</si>
  <si>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</si>
  <si>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</si>
  <si>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</si>
  <si>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</si>
  <si>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</si>
  <si>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</si>
  <si>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</si>
  <si>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</si>
  <si>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</si>
  <si>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</si>
  <si>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</si>
  <si>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</si>
  <si>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</si>
  <si>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</si>
  <si>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</si>
  <si>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</si>
  <si>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</si>
  <si>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</si>
  <si>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</si>
  <si>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</si>
  <si>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</si>
  <si>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</si>
  <si>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</si>
  <si>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</si>
  <si>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</si>
  <si>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</si>
  <si>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</si>
  <si>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</si>
  <si>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</si>
  <si>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</si>
  <si>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</si>
  <si>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</si>
  <si>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</si>
  <si>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</si>
  <si>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</si>
  <si>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</si>
  <si>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</si>
  <si>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</si>
  <si>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</si>
  <si>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</si>
  <si>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</si>
  <si>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</si>
  <si>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</si>
  <si>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</si>
  <si>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</si>
  <si>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</si>
  <si>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</si>
  <si>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</si>
  <si>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</si>
  <si>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</si>
  <si>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</si>
  <si>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</si>
  <si>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</si>
  <si>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</si>
  <si>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</si>
  <si>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</si>
  <si>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</si>
  <si>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</si>
  <si>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</si>
  <si>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</si>
  <si>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</si>
  <si>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</si>
  <si>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</si>
  <si>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</si>
  <si>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</si>
  <si>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</si>
  <si>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</si>
  <si>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</si>
  <si>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</si>
  <si>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</si>
  <si>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</si>
  <si>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</si>
  <si>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</si>
  <si>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</si>
  <si>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</si>
  <si>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</si>
  <si>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</si>
  <si>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</si>
  <si>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</si>
  <si>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</si>
  <si>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</si>
  <si>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</si>
  <si>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</si>
  <si>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</si>
  <si>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</si>
  <si>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</si>
  <si>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</si>
  <si>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</si>
  <si>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</si>
  <si>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</si>
  <si>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</si>
  <si>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</si>
  <si>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</si>
  <si>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</si>
  <si>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</si>
  <si>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</si>
  <si>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</si>
  <si>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</si>
  <si>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</si>
  <si>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</si>
  <si>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</si>
  <si>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</si>
  <si>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</si>
  <si>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</si>
  <si>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</si>
  <si>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</si>
  <si>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</si>
  <si>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</si>
  <si>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</si>
  <si>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</si>
  <si>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</si>
  <si>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</si>
  <si>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</si>
  <si>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</si>
  <si>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</si>
  <si>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</si>
  <si>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</si>
  <si>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</si>
  <si>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</si>
  <si>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</si>
  <si>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</si>
  <si>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</si>
  <si>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</si>
  <si>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</si>
  <si>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</si>
  <si>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</si>
  <si>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</si>
  <si>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</si>
  <si>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</si>
  <si>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</si>
  <si>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</si>
  <si>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</si>
  <si>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</si>
  <si>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</si>
  <si>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</si>
  <si>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</si>
  <si>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</si>
  <si>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</si>
  <si>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</si>
  <si>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</si>
  <si>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</si>
  <si>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</si>
  <si>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</si>
  <si>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</si>
  <si>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</si>
  <si>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</si>
  <si>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</si>
  <si>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</si>
  <si>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</si>
  <si>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</si>
  <si>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</si>
  <si>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</si>
  <si>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</si>
  <si>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</si>
  <si>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</si>
  <si>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</si>
  <si>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</si>
  <si>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</si>
  <si>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</si>
  <si>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</si>
  <si>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</si>
  <si>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</si>
  <si>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</si>
  <si>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</si>
  <si>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</si>
  <si>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</si>
  <si>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</si>
  <si>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</si>
  <si>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</si>
  <si>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</si>
  <si>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</si>
  <si>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</si>
  <si>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</si>
  <si>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</si>
  <si>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</si>
  <si>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</si>
  <si>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</si>
  <si>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</si>
  <si>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</si>
  <si>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</si>
  <si>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</si>
  <si>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</si>
  <si>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</si>
  <si>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</si>
  <si>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</si>
  <si>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</si>
  <si>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</si>
  <si>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</si>
  <si>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</si>
  <si>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</si>
  <si>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</si>
  <si>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</si>
  <si>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</si>
  <si>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</si>
  <si>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</si>
  <si>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</si>
  <si>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</si>
  <si>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</si>
  <si>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</si>
  <si>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</si>
  <si>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</si>
  <si>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</si>
  <si>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</si>
  <si>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</si>
  <si>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</si>
  <si>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</si>
  <si>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</si>
  <si>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</si>
  <si>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</si>
  <si>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</si>
  <si>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</si>
  <si>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</si>
  <si>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</si>
  <si>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</si>
  <si>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</si>
  <si>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</si>
  <si>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</si>
  <si>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</si>
  <si>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</si>
  <si>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</si>
  <si>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</si>
  <si>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</si>
  <si>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</si>
  <si>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</si>
  <si>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</si>
  <si>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</si>
  <si>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</si>
  <si>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</si>
  <si>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</si>
  <si>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</si>
  <si>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</si>
  <si>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</si>
  <si>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</si>
  <si>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</si>
  <si>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</si>
  <si>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</si>
  <si>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</si>
  <si>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</si>
  <si>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</si>
  <si>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</si>
  <si>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</si>
  <si>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</si>
  <si>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</si>
  <si>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</si>
  <si>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</si>
  <si>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</si>
  <si>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</si>
  <si>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</si>
  <si>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</si>
  <si>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</si>
  <si>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</si>
  <si>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</si>
  <si>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</si>
  <si>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</si>
  <si>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</si>
  <si>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</si>
  <si>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</si>
  <si>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</si>
  <si>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</si>
  <si>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</si>
  <si>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</si>
  <si>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</si>
  <si>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</si>
  <si>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</si>
  <si>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</si>
  <si>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</si>
  <si>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</si>
  <si>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</si>
  <si>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</si>
  <si>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</si>
  <si>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</si>
  <si>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</si>
  <si>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</si>
  <si>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</si>
  <si>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</si>
  <si>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</si>
  <si>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</si>
  <si>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</si>
  <si>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</si>
  <si>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</si>
  <si>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</si>
  <si>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</si>
  <si>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</si>
  <si>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</si>
  <si>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</si>
  <si>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</si>
  <si>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</si>
  <si>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</si>
  <si>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</si>
  <si>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</si>
  <si>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</si>
  <si>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</si>
  <si>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</si>
  <si>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</si>
  <si>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</si>
  <si>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</si>
  <si>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</si>
  <si>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</si>
  <si>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</si>
  <si>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</si>
  <si>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</si>
  <si>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</si>
  <si>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</si>
  <si>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</si>
  <si>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</si>
  <si>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</si>
  <si>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</si>
  <si>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</si>
  <si>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</si>
  <si>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</si>
  <si>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</si>
  <si>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</si>
  <si>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</si>
  <si>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</si>
  <si>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</si>
  <si>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</si>
  <si>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</si>
  <si>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</si>
  <si>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</si>
  <si>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</si>
  <si>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</si>
  <si>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</si>
  <si>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</si>
  <si>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</si>
  <si>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</si>
  <si>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</si>
  <si>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</si>
  <si>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</si>
  <si>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</si>
  <si>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</si>
  <si>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</si>
  <si>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</si>
  <si>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</si>
  <si>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</si>
  <si>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</si>
  <si>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</si>
  <si>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</si>
  <si>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</si>
  <si>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</si>
  <si>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</si>
  <si>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</si>
  <si>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</si>
  <si>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</si>
  <si>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</si>
  <si>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</si>
  <si>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</si>
  <si>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</si>
  <si>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</si>
  <si>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</si>
  <si>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</si>
  <si>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</si>
  <si>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</si>
  <si>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</si>
  <si>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</si>
  <si>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</si>
  <si>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</si>
  <si>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</si>
  <si>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</si>
  <si>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</si>
  <si>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</si>
  <si>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</si>
  <si>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</si>
  <si>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</si>
  <si>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</si>
  <si>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</si>
  <si>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</si>
  <si>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</si>
  <si>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</si>
  <si>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</si>
  <si>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</si>
  <si>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</si>
  <si>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</si>
  <si>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</si>
  <si>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</si>
  <si>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</si>
  <si>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</si>
  <si>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</si>
  <si>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</si>
  <si>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</si>
  <si>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</si>
  <si>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</si>
  <si>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</si>
  <si>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</si>
  <si>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</si>
  <si>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</si>
  <si>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</si>
  <si>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</si>
  <si>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</si>
  <si>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</si>
  <si>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</si>
  <si>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</si>
  <si>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</si>
  <si>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</si>
  <si>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</si>
  <si>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</si>
  <si>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</si>
  <si>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</si>
  <si>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</si>
  <si>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</si>
  <si>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</si>
  <si>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</si>
  <si>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</si>
  <si>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</si>
  <si>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</si>
  <si>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</si>
  <si>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</si>
  <si>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</si>
  <si>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</si>
  <si>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</si>
  <si>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</si>
  <si>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</si>
  <si>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</si>
  <si>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</si>
  <si>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</si>
  <si>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</si>
  <si>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</si>
  <si>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</si>
  <si>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</si>
  <si>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</si>
  <si>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</si>
  <si>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</si>
  <si>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</si>
  <si>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</si>
  <si>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</si>
  <si>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</si>
  <si>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</si>
  <si>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</si>
  <si>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</si>
  <si>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</si>
  <si>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</si>
  <si>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</si>
  <si>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</si>
  <si>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</si>
  <si>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</si>
  <si>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</si>
  <si>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</si>
  <si>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</si>
  <si>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</si>
  <si>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</si>
  <si>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</si>
  <si>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</si>
  <si>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</si>
  <si>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</si>
  <si>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</si>
  <si>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</si>
  <si>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</si>
  <si>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</si>
  <si>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</si>
  <si>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</si>
  <si>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</si>
  <si>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</si>
  <si>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</si>
  <si>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</si>
  <si>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</si>
  <si>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</si>
  <si>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</si>
  <si>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</si>
  <si>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</si>
  <si>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</si>
  <si>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</si>
  <si>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</si>
  <si>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</si>
  <si>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</si>
  <si>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</si>
  <si>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</si>
  <si>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</si>
  <si>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</si>
  <si>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</si>
  <si>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</si>
  <si>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</si>
  <si>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</si>
  <si>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</si>
  <si>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</si>
  <si>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</si>
  <si>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</si>
  <si>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</si>
  <si>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</si>
  <si>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</si>
  <si>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</si>
  <si>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</si>
  <si>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</si>
  <si>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</si>
  <si>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</si>
  <si>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</si>
  <si>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</si>
  <si>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</si>
  <si>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</si>
  <si>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</si>
  <si>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</si>
  <si>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</si>
  <si>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</si>
  <si>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</si>
  <si>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</si>
  <si>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</si>
  <si>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</si>
  <si>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</si>
  <si>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</si>
  <si>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</si>
  <si>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</si>
  <si>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</si>
  <si>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</si>
  <si>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</si>
  <si>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</si>
  <si>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</si>
  <si>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</si>
  <si>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</si>
  <si>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</si>
  <si>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</si>
  <si>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</si>
  <si>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</si>
  <si>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</si>
  <si>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</si>
  <si>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</si>
  <si>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</si>
  <si>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</si>
  <si>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</si>
  <si>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</si>
  <si>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</si>
  <si>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</si>
  <si>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</si>
  <si>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</si>
  <si>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</si>
  <si>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</si>
  <si>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</si>
  <si>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</si>
  <si>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</si>
  <si>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</si>
  <si>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</si>
  <si>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</si>
  <si>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</si>
  <si>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</si>
  <si>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</si>
  <si>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</si>
  <si>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</si>
  <si>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</si>
  <si>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</si>
  <si>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</si>
  <si>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</si>
  <si>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</si>
  <si>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</si>
  <si>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</si>
  <si>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</si>
  <si>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</si>
  <si>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</si>
  <si>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</si>
  <si>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</si>
  <si>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</si>
  <si>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</si>
  <si>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</si>
  <si>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</si>
  <si>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</si>
  <si>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</si>
  <si>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</si>
  <si>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</si>
  <si>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</si>
  <si>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</si>
  <si>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</si>
  <si>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</si>
  <si>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</si>
  <si>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</si>
  <si>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</si>
  <si>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</si>
  <si>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</si>
  <si>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</si>
  <si>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</si>
  <si>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</si>
  <si>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</si>
  <si>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</si>
  <si>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</si>
  <si>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</si>
  <si>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</si>
  <si>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</si>
  <si>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</si>
  <si>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</si>
  <si>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</si>
  <si>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</si>
  <si>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</si>
  <si>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</si>
  <si>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</si>
  <si>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</si>
  <si>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</si>
  <si>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</si>
  <si>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</si>
  <si>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</si>
  <si>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</si>
  <si>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</si>
  <si>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</si>
  <si>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</si>
  <si>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</si>
  <si>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</si>
  <si>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</si>
  <si>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</si>
  <si>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</si>
  <si>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</si>
  <si>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</si>
  <si>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</si>
  <si>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</si>
  <si>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</si>
  <si>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</si>
  <si>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</si>
  <si>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</si>
  <si>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</si>
  <si>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</si>
  <si>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</si>
  <si>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</si>
  <si>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</si>
  <si>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</si>
  <si>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</si>
  <si>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</si>
  <si>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</si>
  <si>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</si>
  <si>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</si>
  <si>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</si>
  <si>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</si>
  <si>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</si>
  <si>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</si>
  <si>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</si>
  <si>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</si>
  <si>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</si>
  <si>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</si>
  <si>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</si>
  <si>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</si>
  <si>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</si>
  <si>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</si>
  <si>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</si>
  <si>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</si>
  <si>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</si>
  <si>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</si>
  <si>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</si>
  <si>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</si>
  <si>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</si>
  <si>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</si>
  <si>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</si>
  <si>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</si>
  <si>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</si>
  <si>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</si>
  <si>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</si>
  <si>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</si>
  <si>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</si>
  <si>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</si>
  <si>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</si>
  <si>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</si>
  <si>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</si>
  <si>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</si>
  <si>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</si>
  <si>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</si>
  <si>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</si>
  <si>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</si>
  <si>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</si>
  <si>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</si>
  <si>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</si>
  <si>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</si>
  <si>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</si>
  <si>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</si>
  <si>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</si>
  <si>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</si>
  <si>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</si>
  <si>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</si>
  <si>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</si>
  <si>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</si>
  <si>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</si>
  <si>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</si>
  <si>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</si>
  <si>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</si>
  <si>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</si>
  <si>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</si>
  <si>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</si>
  <si>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</si>
  <si>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</si>
  <si>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</si>
  <si>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</si>
  <si>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</si>
  <si>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</si>
  <si>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</si>
  <si>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</si>
  <si>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</si>
  <si>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</si>
  <si>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</si>
  <si>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</si>
  <si>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</si>
  <si>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</si>
  <si>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</si>
  <si>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</si>
  <si>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</si>
  <si>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</si>
  <si>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</si>
  <si>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</si>
  <si>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</si>
  <si>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</si>
  <si>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</si>
  <si>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</si>
  <si>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</si>
  <si>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</si>
  <si>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</si>
  <si>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</si>
  <si>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</si>
  <si>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</si>
  <si>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</si>
  <si>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</si>
  <si>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</si>
  <si>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</si>
  <si>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</si>
  <si>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</si>
  <si>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</si>
  <si>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</si>
  <si>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</si>
  <si>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</si>
  <si>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</si>
  <si>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</si>
  <si>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</si>
  <si>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</si>
  <si>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</si>
  <si>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</si>
  <si>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</si>
  <si>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</si>
  <si>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</si>
  <si>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</si>
  <si>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</si>
  <si>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</si>
  <si>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</si>
  <si>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</si>
  <si>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</si>
  <si>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</si>
  <si>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</si>
  <si>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</si>
  <si>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</si>
  <si>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</si>
  <si>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</si>
  <si>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</si>
  <si>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</si>
  <si>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</si>
  <si>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</si>
  <si>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</si>
  <si>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</si>
  <si>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</si>
  <si>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</si>
  <si>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</si>
  <si>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</si>
  <si>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</si>
  <si>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</si>
  <si>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</si>
  <si>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</si>
  <si>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</si>
  <si>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</si>
  <si>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</si>
  <si>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</si>
  <si>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</si>
  <si>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</si>
  <si>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</si>
  <si>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</si>
  <si>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</si>
  <si>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</si>
  <si>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</si>
  <si>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</si>
  <si>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</si>
  <si>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</si>
  <si>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</si>
  <si>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</si>
  <si>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</si>
  <si>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</si>
  <si>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</si>
  <si>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</si>
  <si>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</si>
  <si>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</si>
  <si>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</si>
  <si>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</si>
  <si>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</si>
  <si>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</si>
  <si>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</si>
  <si>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</si>
  <si>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</si>
  <si>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</si>
  <si>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</si>
  <si>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</si>
  <si>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</si>
  <si>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</si>
  <si>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</si>
  <si>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</si>
  <si>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</si>
  <si>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</si>
  <si>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</si>
  <si>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</si>
  <si>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</si>
  <si>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</si>
  <si>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</si>
  <si>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</si>
  <si>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</si>
  <si>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</si>
  <si>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</si>
  <si>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</si>
  <si>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</si>
  <si>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</si>
  <si>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</si>
  <si>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</si>
  <si>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</si>
  <si>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</si>
  <si>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</si>
  <si>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</si>
  <si>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</si>
  <si>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</si>
  <si>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</si>
  <si>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</si>
  <si>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</si>
  <si>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</si>
  <si>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</si>
  <si>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</si>
  <si>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</si>
  <si>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</si>
  <si>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</si>
  <si>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</si>
  <si>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</si>
  <si>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</si>
  <si>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</si>
  <si>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</si>
  <si>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</si>
  <si>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</si>
  <si>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</si>
  <si>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</si>
  <si>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</si>
  <si>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</si>
  <si>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</si>
  <si>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</si>
  <si>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</si>
  <si>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</si>
  <si>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</si>
  <si>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</si>
  <si>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</si>
  <si>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</si>
  <si>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</si>
  <si>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</si>
  <si>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</si>
  <si>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</si>
  <si>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</si>
  <si>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</si>
  <si>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</si>
  <si>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</si>
  <si>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</si>
  <si>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</si>
  <si>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</si>
  <si>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</si>
  <si>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</si>
  <si>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</si>
  <si>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</si>
  <si>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</si>
  <si>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</si>
  <si>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</si>
  <si>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</si>
  <si>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</si>
  <si>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</si>
  <si>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</si>
  <si>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</si>
  <si>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</si>
  <si>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</si>
  <si>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</si>
  <si>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</si>
  <si>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</si>
  <si>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</si>
  <si>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</si>
  <si>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</si>
  <si>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</si>
  <si>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</si>
  <si>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</si>
  <si>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</si>
  <si>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</si>
  <si>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</si>
  <si>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</si>
  <si>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</si>
  <si>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</si>
  <si>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</si>
  <si>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</si>
  <si>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</si>
  <si>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</si>
  <si>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</si>
  <si>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</si>
  <si>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</si>
  <si>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</si>
  <si>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</si>
  <si>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</si>
  <si>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</si>
  <si>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</si>
  <si>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</si>
  <si>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</si>
  <si>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</si>
  <si>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</si>
  <si>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</si>
  <si>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</si>
  <si>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</si>
  <si>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</si>
  <si>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</si>
  <si>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</si>
  <si>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</si>
  <si>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</si>
  <si>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</si>
  <si>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</si>
  <si>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</si>
  <si>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</si>
  <si>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</si>
  <si>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</si>
  <si>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</si>
  <si>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</si>
  <si>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</si>
  <si>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</si>
  <si>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</si>
  <si>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</si>
  <si>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</si>
  <si>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</si>
  <si>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</si>
  <si>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</si>
  <si>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</si>
  <si>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</si>
  <si>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</si>
  <si>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</si>
  <si>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</si>
  <si>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</si>
  <si>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</si>
  <si>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</si>
  <si>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</si>
  <si>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</si>
  <si>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</si>
  <si>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</si>
  <si>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</si>
  <si>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</si>
  <si>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</si>
  <si>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</si>
  <si>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</si>
  <si>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</si>
  <si>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</si>
  <si>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</si>
  <si>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</si>
  <si>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</si>
  <si>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</si>
  <si>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</si>
  <si>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</si>
  <si>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</si>
  <si>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</si>
  <si>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</si>
  <si>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</si>
  <si>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</si>
  <si>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</si>
  <si>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</si>
  <si>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</si>
  <si>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</si>
  <si>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</si>
  <si>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</si>
  <si>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</si>
  <si>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</si>
  <si>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</si>
  <si>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</si>
  <si>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</si>
  <si>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</si>
  <si>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</si>
  <si>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</si>
  <si>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</si>
  <si>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</si>
  <si>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</si>
  <si>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</si>
  <si>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</si>
  <si>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</si>
  <si>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</si>
  <si>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</si>
  <si>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</si>
  <si>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</si>
  <si>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</si>
  <si>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</si>
  <si>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</si>
  <si>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</si>
  <si>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</si>
  <si>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</si>
  <si>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</si>
  <si>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</si>
  <si>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</si>
  <si>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</si>
  <si>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</si>
  <si>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</si>
  <si>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</si>
  <si>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</si>
  <si>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</si>
  <si>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</si>
  <si>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</si>
  <si>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</si>
  <si>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</si>
  <si>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</si>
  <si>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</si>
  <si>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</si>
  <si>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</si>
  <si>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</si>
  <si>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</si>
  <si>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</si>
  <si>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</si>
  <si>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</si>
  <si>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</si>
  <si>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</si>
  <si>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</si>
  <si>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</si>
  <si>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</si>
  <si>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</si>
  <si>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</si>
  <si>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</si>
  <si>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</si>
  <si>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</si>
  <si>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</si>
  <si>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</si>
  <si>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</si>
  <si>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</si>
  <si>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</si>
  <si>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</si>
  <si>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</si>
  <si>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</si>
  <si>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</si>
  <si>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</si>
  <si>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</si>
  <si>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</si>
  <si>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</si>
  <si>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</si>
  <si>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</si>
  <si>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</si>
  <si>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</si>
  <si>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</si>
  <si>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</si>
  <si>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</si>
  <si>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</si>
  <si>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</si>
  <si>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</si>
  <si>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</si>
  <si>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</si>
  <si>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</si>
  <si>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</si>
  <si>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</si>
  <si>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</si>
  <si>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</si>
  <si>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</si>
  <si>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</si>
  <si>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</si>
  <si>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</si>
  <si>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</si>
  <si>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</si>
  <si>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</si>
  <si>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</si>
  <si>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</si>
  <si>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</si>
  <si>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</si>
  <si>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</si>
  <si>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</si>
  <si>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</si>
  <si>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</si>
  <si>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</si>
  <si>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</si>
  <si>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</si>
  <si>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</si>
  <si>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</si>
  <si>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</si>
  <si>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</si>
  <si>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</si>
  <si>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</si>
  <si>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</si>
  <si>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</si>
  <si>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</si>
  <si>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</si>
  <si>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</si>
  <si>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</si>
  <si>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</si>
  <si>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</si>
  <si>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</si>
  <si>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</si>
  <si>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</si>
  <si>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</si>
  <si>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</si>
  <si>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</si>
  <si>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</si>
  <si>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</si>
  <si>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</si>
  <si>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</si>
  <si>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</si>
  <si>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</si>
  <si>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</si>
  <si>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</si>
  <si>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</si>
  <si>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</si>
  <si>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</si>
  <si>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</si>
  <si>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</si>
  <si>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</si>
  <si>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</si>
  <si>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</si>
  <si>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</si>
  <si>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</si>
  <si>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</si>
  <si>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</si>
  <si>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</si>
  <si>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</si>
  <si>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</si>
  <si>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</si>
  <si>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</si>
  <si>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</si>
  <si>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</si>
  <si>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</si>
  <si>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</si>
  <si>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</si>
  <si>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</si>
  <si>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</si>
  <si>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</si>
  <si>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</si>
  <si>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</si>
  <si>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</si>
  <si>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</si>
  <si>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</si>
  <si>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</si>
  <si>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</si>
  <si>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</si>
  <si>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</si>
  <si>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</si>
  <si>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</si>
  <si>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</si>
  <si>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</si>
  <si>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</si>
  <si>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</si>
  <si>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</si>
  <si>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</si>
  <si>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</si>
  <si>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</si>
  <si>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</si>
  <si>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</si>
  <si>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</si>
  <si>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</si>
  <si>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</si>
  <si>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</si>
  <si>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</si>
  <si>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</si>
  <si>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</si>
  <si>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</si>
  <si>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</si>
  <si>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</si>
  <si>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</si>
  <si>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</si>
  <si>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</si>
  <si>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</si>
  <si>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</si>
  <si>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</si>
  <si>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</si>
  <si>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</si>
  <si>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</si>
  <si>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</si>
  <si>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</si>
  <si>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</si>
  <si>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</si>
  <si>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</si>
  <si>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</si>
  <si>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</si>
  <si>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</si>
  <si>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</si>
  <si>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</si>
  <si>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</si>
  <si>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</si>
  <si>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</si>
  <si>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</si>
  <si>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</si>
  <si>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</si>
  <si>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</si>
  <si>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</si>
  <si>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</si>
  <si>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</si>
  <si>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</si>
  <si>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</si>
  <si>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</si>
  <si>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</si>
  <si>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</si>
  <si>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</si>
  <si>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</si>
  <si>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</si>
  <si>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</si>
  <si>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</si>
  <si>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</si>
  <si>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</si>
  <si>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</si>
  <si>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</si>
  <si>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</si>
  <si>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</si>
  <si>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</si>
  <si>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</si>
  <si>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</si>
  <si>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</si>
  <si>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</si>
  <si>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</si>
  <si>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</si>
  <si>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</si>
  <si>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</si>
  <si>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</si>
  <si>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</si>
  <si>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</si>
  <si>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</si>
  <si>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</si>
  <si>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</si>
  <si>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</si>
  <si>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</si>
  <si>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</si>
  <si>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</si>
  <si>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</si>
  <si>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</si>
  <si>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</si>
  <si>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</si>
  <si>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</si>
  <si>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</si>
  <si>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</si>
  <si>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</si>
  <si>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</si>
  <si>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</si>
  <si>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</si>
  <si>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</si>
  <si>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</si>
  <si>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</si>
  <si>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</si>
  <si>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</si>
  <si>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</si>
  <si>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</si>
  <si>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</si>
  <si>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</si>
  <si>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</si>
  <si>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</si>
  <si>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</si>
  <si>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</si>
  <si>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</si>
  <si>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</si>
  <si>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</si>
  <si>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</si>
  <si>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</si>
  <si>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</si>
  <si>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</si>
  <si>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</si>
  <si>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</si>
  <si>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</si>
  <si>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</si>
  <si>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</si>
  <si>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</si>
  <si>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</si>
  <si>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</si>
  <si>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</si>
  <si>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</si>
  <si>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</si>
  <si>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</si>
  <si>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</si>
  <si>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</si>
  <si>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</si>
  <si>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</si>
  <si>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</si>
  <si>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</si>
  <si>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</si>
  <si>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</si>
  <si>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</si>
  <si>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</si>
  <si>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</si>
  <si>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</si>
  <si>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</si>
  <si>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</si>
  <si>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</si>
  <si>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</si>
  <si>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</si>
  <si>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</si>
  <si>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</si>
  <si>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</si>
  <si>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</si>
  <si>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</si>
  <si>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</si>
  <si>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</si>
  <si>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</si>
  <si>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</si>
  <si>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</si>
  <si>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</si>
  <si>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</si>
  <si>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</si>
  <si>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</si>
  <si>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</si>
  <si>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</si>
  <si>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</si>
  <si>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</si>
  <si>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</si>
  <si>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</si>
  <si>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</si>
  <si>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</si>
  <si>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</si>
  <si>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</si>
  <si>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</si>
  <si>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</si>
  <si>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</si>
  <si>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</si>
  <si>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</si>
  <si>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</si>
  <si>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</si>
  <si>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</si>
  <si>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</si>
  <si>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</si>
  <si>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</si>
  <si>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</si>
  <si>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</si>
  <si>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</si>
  <si>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</si>
  <si>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</si>
  <si>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</si>
  <si>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</si>
  <si>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</si>
  <si>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</si>
  <si>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</si>
  <si>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</si>
  <si>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</si>
  <si>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</si>
  <si>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</si>
  <si>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</si>
  <si>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</si>
  <si>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</si>
  <si>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</si>
  <si>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</si>
  <si>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</si>
  <si>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</si>
  <si>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</si>
  <si>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</si>
  <si>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</si>
  <si>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</si>
  <si>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</si>
  <si>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</si>
  <si>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</si>
  <si>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</si>
  <si>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</si>
  <si>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</si>
  <si>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</si>
  <si>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</si>
  <si>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</si>
  <si>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</si>
  <si>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</si>
  <si>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</si>
  <si>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</si>
  <si>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</si>
  <si>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</si>
  <si>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</si>
  <si>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</si>
  <si>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</si>
  <si>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</si>
  <si>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</si>
  <si>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</si>
  <si>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</si>
  <si>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</si>
  <si>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</si>
  <si>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</si>
  <si>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</si>
  <si>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</si>
  <si>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</si>
  <si>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</si>
  <si>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</si>
  <si>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</si>
  <si>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</si>
  <si>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</si>
  <si>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</si>
  <si>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</si>
  <si>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</si>
  <si>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</si>
  <si>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</si>
  <si>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</si>
  <si>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</si>
  <si>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</si>
  <si>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</si>
  <si>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</si>
  <si>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</si>
  <si>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</si>
  <si>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</si>
  <si>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</si>
  <si>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</si>
  <si>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</si>
  <si>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</si>
  <si>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</si>
  <si>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</si>
  <si>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</si>
  <si>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</si>
  <si>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</si>
  <si>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</si>
  <si>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</si>
  <si>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</si>
  <si>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</si>
  <si>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</si>
  <si>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</si>
  <si>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</si>
  <si>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</si>
  <si>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</si>
  <si>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</si>
  <si>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</si>
  <si>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</si>
  <si>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</si>
  <si>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</si>
  <si>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</si>
  <si>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</si>
  <si>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</si>
  <si>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</si>
  <si>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</si>
  <si>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</si>
  <si>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</si>
  <si>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</si>
  <si>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</si>
  <si>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</si>
  <si>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</si>
  <si>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</si>
  <si>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</si>
  <si>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</si>
  <si>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</si>
  <si>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</si>
  <si>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</si>
  <si>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</si>
  <si>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</si>
  <si>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</si>
  <si>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</si>
  <si>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</si>
  <si>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</si>
  <si>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</si>
  <si>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</si>
  <si>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</si>
  <si>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</si>
  <si>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</si>
  <si>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</si>
  <si>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</si>
  <si>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</si>
  <si>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</si>
  <si>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</si>
  <si>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</si>
  <si>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</si>
  <si>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</si>
  <si>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</si>
  <si>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</si>
  <si>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</si>
  <si>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</si>
  <si>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</si>
  <si>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</si>
  <si>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</si>
  <si>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</si>
  <si>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</si>
  <si>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</si>
  <si>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</si>
  <si>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</si>
  <si>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</si>
  <si>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</si>
  <si>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</si>
  <si>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</si>
  <si>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</si>
  <si>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</si>
  <si>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</si>
  <si>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</si>
  <si>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</si>
  <si>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</si>
  <si>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</si>
  <si>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</si>
  <si>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</si>
  <si>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</si>
  <si>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</si>
  <si>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</si>
  <si>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</si>
  <si>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</si>
  <si>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</si>
  <si>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</si>
  <si>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</si>
  <si>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</si>
  <si>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</si>
  <si>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</si>
  <si>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</si>
  <si>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</si>
  <si>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</si>
  <si>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</si>
  <si>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</si>
  <si>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</si>
  <si>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</si>
  <si>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</si>
  <si>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</si>
  <si>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</si>
  <si>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</si>
  <si>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</si>
  <si>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</si>
  <si>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</si>
  <si>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</si>
  <si>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</si>
  <si>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</si>
  <si>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</si>
  <si>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</si>
  <si>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</si>
  <si>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</si>
  <si>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</si>
  <si>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</si>
  <si>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</si>
  <si>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</si>
  <si>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</si>
  <si>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</si>
  <si>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</si>
  <si>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</si>
  <si>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</si>
  <si>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</si>
  <si>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</si>
  <si>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</si>
  <si>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</si>
  <si>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</si>
  <si>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</si>
  <si>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</si>
  <si>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</si>
  <si>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</si>
  <si>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</si>
  <si>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</si>
  <si>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</si>
  <si>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</si>
  <si>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</si>
  <si>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</si>
  <si>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</si>
  <si>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</si>
  <si>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</si>
  <si>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</si>
  <si>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</si>
  <si>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</si>
  <si>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</si>
  <si>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</si>
  <si>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</si>
  <si>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</si>
  <si>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</si>
  <si>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</si>
  <si>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</si>
  <si>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</si>
  <si>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</si>
  <si>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</si>
  <si>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</si>
  <si>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</si>
  <si>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</si>
  <si>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</si>
  <si>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</si>
  <si>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</si>
  <si>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</si>
  <si>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</si>
  <si>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</si>
  <si>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</si>
  <si>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</si>
  <si>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</si>
  <si>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</si>
  <si>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</si>
  <si>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</si>
  <si>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</si>
  <si>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</si>
  <si>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</si>
  <si>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</si>
  <si>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</si>
  <si>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</si>
  <si>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</si>
  <si>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</si>
  <si>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</si>
  <si>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</si>
  <si>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</si>
  <si>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</si>
  <si>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</si>
  <si>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</si>
  <si>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</si>
  <si>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</si>
  <si>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</si>
  <si>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</si>
  <si>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</si>
  <si>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</si>
  <si>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</si>
  <si>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</si>
  <si>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</si>
  <si>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</si>
  <si>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</si>
  <si>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</si>
  <si>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</si>
  <si>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</si>
  <si>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</si>
  <si>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</si>
  <si>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</si>
  <si>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</si>
  <si>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</si>
  <si>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</si>
  <si>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</si>
  <si>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</si>
  <si>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</si>
  <si>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</si>
  <si>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</si>
  <si>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</si>
  <si>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</si>
  <si>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</si>
  <si>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</si>
  <si>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</si>
  <si>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</si>
  <si>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</si>
  <si>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</si>
  <si>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</si>
  <si>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</si>
  <si>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</si>
  <si>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</si>
  <si>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</si>
  <si>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</si>
  <si>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</si>
  <si>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</si>
  <si>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</si>
  <si>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</si>
  <si>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</si>
  <si>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</si>
  <si>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</si>
  <si>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</si>
  <si>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</si>
  <si>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</si>
  <si>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</si>
  <si>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</si>
  <si>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</si>
  <si>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</si>
  <si>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</si>
  <si>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</si>
  <si>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</si>
  <si>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</si>
  <si>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</si>
  <si>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</si>
  <si>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</si>
  <si>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</si>
  <si>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</si>
  <si>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</si>
  <si>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</si>
  <si>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</si>
  <si>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</si>
  <si>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</si>
  <si>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</si>
  <si>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</si>
  <si>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</si>
  <si>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</si>
  <si>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</si>
  <si>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</si>
  <si>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</si>
  <si>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</si>
  <si>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</si>
  <si>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</si>
  <si>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</si>
  <si>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</si>
  <si>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</si>
  <si>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</si>
  <si>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</si>
  <si>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</si>
  <si>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</si>
  <si>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</si>
  <si>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</si>
  <si>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</si>
  <si>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</si>
  <si>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</si>
  <si>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</si>
  <si>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</si>
  <si>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</si>
  <si>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</si>
  <si>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</si>
  <si>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</si>
  <si>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</si>
  <si>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</si>
  <si>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</si>
  <si>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</si>
  <si>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</si>
  <si>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</si>
  <si>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</si>
  <si>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</si>
  <si>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</si>
  <si>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</si>
  <si>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</si>
  <si>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</si>
  <si>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</si>
  <si>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</si>
  <si>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</si>
  <si>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</si>
  <si>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</si>
  <si>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</si>
  <si>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</si>
  <si>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</si>
  <si>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</si>
  <si>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</si>
  <si>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</si>
  <si>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</si>
  <si>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</si>
  <si>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</si>
  <si>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</si>
  <si>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</si>
  <si>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</si>
  <si>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</si>
  <si>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</si>
  <si>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</si>
  <si>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</si>
  <si>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</si>
  <si>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</si>
  <si>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</si>
  <si>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</si>
  <si>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</si>
  <si>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</si>
  <si>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</si>
  <si>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</si>
  <si>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</si>
  <si>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</si>
  <si>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</si>
  <si>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</si>
  <si>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</si>
  <si>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</si>
  <si>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</si>
  <si>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</si>
  <si>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</si>
  <si>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</si>
  <si>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</si>
  <si>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</si>
  <si>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</si>
  <si>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</si>
  <si>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</si>
  <si>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</si>
  <si>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</si>
  <si>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</si>
  <si>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</si>
  <si>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</si>
  <si>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</si>
  <si>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</si>
  <si>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</si>
  <si>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</si>
  <si>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</si>
  <si>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</si>
  <si>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</si>
  <si>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</si>
  <si>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</si>
  <si>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</si>
  <si>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</si>
  <si>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</si>
  <si>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</si>
  <si>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</si>
  <si>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</si>
  <si>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</si>
  <si>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</si>
  <si>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</si>
  <si>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</si>
  <si>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</si>
  <si>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</si>
  <si>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</si>
  <si>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</si>
  <si>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</si>
  <si>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</si>
  <si>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</si>
  <si>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</si>
  <si>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</si>
  <si>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</si>
  <si>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</si>
  <si>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</si>
  <si>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</si>
  <si>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</si>
  <si>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</si>
  <si>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</si>
  <si>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</si>
  <si>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</si>
  <si>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</si>
  <si>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</si>
  <si>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</si>
  <si>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</si>
  <si>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</si>
  <si>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</si>
  <si>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</si>
  <si>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</si>
  <si>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</si>
  <si>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</si>
  <si>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</si>
  <si>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</si>
  <si>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</si>
  <si>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</si>
  <si>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</si>
  <si>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</si>
  <si>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</si>
  <si>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</si>
  <si>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</si>
  <si>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</si>
  <si>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</si>
  <si>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</si>
  <si>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</si>
  <si>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</si>
  <si>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</si>
  <si>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</si>
  <si>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</si>
  <si>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</si>
  <si>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</si>
  <si>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</si>
  <si>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</si>
  <si>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</si>
  <si>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</si>
  <si>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</si>
  <si>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</si>
  <si>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</si>
  <si>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</si>
  <si>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</si>
  <si>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</si>
  <si>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</si>
  <si>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</si>
  <si>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</si>
  <si>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</si>
  <si>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</si>
  <si>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</si>
  <si>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</si>
  <si>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</si>
  <si>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</si>
  <si>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</si>
  <si>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</si>
  <si>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</si>
  <si>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</si>
  <si>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</si>
  <si>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</si>
  <si>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</si>
  <si>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</si>
  <si>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</si>
  <si>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</si>
  <si>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</si>
  <si>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</si>
  <si>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</si>
  <si>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</si>
  <si>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</si>
  <si>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</si>
  <si>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</si>
  <si>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</si>
  <si>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</si>
  <si>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</si>
  <si>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</si>
  <si>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</si>
  <si>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</si>
  <si>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</si>
  <si>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</si>
  <si>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</si>
  <si>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</si>
  <si>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</si>
  <si>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</si>
  <si>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</si>
  <si>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</si>
  <si>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</si>
  <si>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</si>
  <si>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</si>
  <si>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</si>
  <si>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</si>
  <si>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</si>
  <si>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</si>
  <si>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</si>
  <si>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</si>
  <si>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</si>
  <si>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</si>
  <si>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</si>
  <si>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</si>
  <si>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</si>
  <si>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</si>
  <si>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</si>
  <si>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</si>
  <si>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</si>
  <si>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</si>
  <si>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</si>
  <si>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</si>
  <si>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</si>
  <si>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</si>
  <si>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</si>
  <si>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</si>
  <si>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</si>
  <si>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</si>
  <si>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</si>
  <si>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</si>
  <si>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</si>
  <si>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</si>
  <si>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</si>
  <si>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</si>
  <si>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</si>
  <si>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</si>
  <si>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</si>
  <si>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</si>
  <si>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</si>
  <si>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</si>
  <si>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</si>
  <si>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</si>
  <si>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</si>
  <si>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</si>
  <si>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</si>
  <si>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</si>
  <si>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</si>
  <si>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</si>
  <si>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</si>
  <si>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</si>
  <si>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</si>
  <si>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</si>
  <si>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</si>
  <si>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</si>
  <si>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</si>
  <si>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</si>
  <si>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</si>
  <si>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</si>
  <si>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</si>
  <si>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</si>
  <si>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</si>
  <si>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</si>
  <si>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</si>
  <si>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</si>
  <si>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</si>
  <si>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</si>
  <si>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</si>
  <si>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</si>
  <si>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</si>
  <si>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</si>
  <si>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</si>
  <si>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</si>
  <si>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</si>
  <si>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</si>
  <si>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</si>
  <si>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</si>
  <si>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</si>
  <si>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</si>
  <si>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</si>
  <si>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</si>
  <si>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</si>
  <si>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</si>
  <si>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</si>
  <si>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</si>
  <si>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</si>
  <si>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</si>
  <si>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</si>
  <si>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</si>
  <si>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</si>
  <si>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</si>
  <si>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</si>
  <si>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</si>
  <si>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</si>
  <si>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</si>
  <si>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</si>
  <si>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</si>
  <si>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</si>
  <si>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</si>
  <si>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</si>
  <si>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</si>
  <si>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</si>
  <si>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</si>
  <si>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</si>
  <si>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</si>
  <si>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</si>
  <si>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</si>
  <si>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</si>
  <si>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</si>
  <si>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</si>
  <si>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</si>
  <si>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</si>
  <si>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</si>
  <si>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</si>
  <si>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</si>
  <si>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</si>
  <si>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</si>
  <si>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</si>
  <si>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</si>
  <si>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</si>
  <si>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</si>
  <si>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</si>
  <si>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</si>
  <si>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</si>
  <si>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</si>
  <si>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</si>
  <si>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</si>
  <si>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</si>
  <si>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</si>
  <si>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</si>
  <si>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</si>
  <si>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</si>
  <si>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</si>
  <si>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</si>
  <si>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</si>
  <si>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</si>
  <si>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</si>
  <si>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</si>
  <si>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</si>
  <si>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</si>
  <si>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</si>
  <si>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</si>
  <si>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</si>
  <si>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</si>
  <si>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</si>
  <si>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</si>
  <si>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</si>
  <si>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</si>
  <si>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</si>
  <si>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</si>
  <si>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</si>
  <si>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</si>
  <si>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</si>
  <si>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</si>
  <si>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</si>
  <si>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</si>
  <si>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</si>
  <si>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</si>
  <si>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</si>
  <si>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</si>
  <si>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</si>
  <si>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</si>
  <si>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</si>
  <si>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</si>
  <si>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</si>
  <si>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</si>
  <si>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</si>
  <si>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</si>
  <si>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</si>
  <si>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</si>
  <si>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</si>
  <si>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</si>
  <si>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</si>
  <si>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</si>
  <si>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</si>
  <si>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</si>
  <si>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</si>
  <si>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</si>
  <si>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</si>
  <si>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</si>
  <si>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</si>
  <si>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</si>
  <si>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</si>
  <si>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</si>
  <si>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</si>
  <si>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</si>
  <si>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</si>
  <si>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</si>
  <si>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</si>
  <si>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</si>
  <si>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</si>
  <si>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</si>
  <si>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</si>
  <si>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</si>
  <si>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</si>
  <si>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</si>
  <si>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</si>
  <si>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</si>
  <si>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</si>
  <si>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</si>
  <si>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</si>
  <si>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</si>
  <si>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</si>
  <si>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</si>
  <si>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</si>
  <si>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</si>
  <si>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</si>
  <si>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</si>
  <si>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</si>
  <si>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</si>
  <si>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</si>
  <si>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</si>
  <si>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</si>
  <si>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</si>
  <si>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</si>
  <si>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</si>
  <si>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</si>
  <si>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</si>
  <si>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</si>
  <si>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</si>
  <si>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</si>
  <si>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</si>
  <si>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</si>
  <si>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</si>
  <si>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</si>
  <si>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</si>
  <si>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</si>
  <si>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</si>
  <si>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</si>
  <si>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</si>
  <si>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</si>
  <si>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</si>
  <si>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</si>
  <si>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</si>
  <si>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</si>
  <si>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</si>
  <si>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</si>
  <si>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</si>
  <si>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</si>
  <si>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</si>
  <si>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</si>
  <si>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</si>
  <si>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</si>
  <si>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</si>
  <si>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</si>
  <si>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</si>
  <si>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</si>
  <si>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</si>
  <si>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</si>
  <si>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</si>
  <si>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</si>
  <si>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</si>
  <si>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</si>
  <si>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</si>
  <si>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</si>
  <si>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</si>
  <si>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</si>
  <si>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</si>
  <si>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</si>
  <si>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</si>
  <si>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</si>
  <si>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</si>
  <si>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</si>
  <si>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</si>
  <si>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</si>
  <si>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</si>
  <si>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</si>
  <si>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</si>
  <si>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</si>
  <si>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</si>
  <si>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</si>
  <si>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</si>
  <si>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</si>
  <si>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</si>
  <si>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</si>
  <si>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</si>
  <si>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</si>
  <si>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</si>
  <si>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</si>
  <si>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</si>
  <si>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</si>
  <si>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</si>
  <si>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</si>
  <si>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</si>
  <si>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</si>
  <si>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</si>
  <si>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</si>
  <si>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</si>
  <si>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</si>
  <si>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</si>
  <si>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</si>
  <si>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</si>
  <si>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</si>
  <si>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</si>
  <si>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</si>
  <si>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</si>
  <si>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</si>
  <si>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</si>
  <si>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</si>
  <si>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</si>
  <si>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</si>
  <si>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</si>
  <si>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</si>
  <si>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</si>
  <si>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</si>
  <si>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</si>
  <si>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</si>
  <si>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</si>
  <si>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</si>
  <si>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</si>
  <si>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</si>
  <si>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</si>
  <si>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</si>
  <si>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</si>
  <si>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</si>
  <si>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</si>
  <si>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</si>
  <si>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</si>
  <si>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</si>
  <si>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</si>
  <si>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</si>
  <si>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</si>
  <si>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</si>
  <si>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</si>
  <si>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</si>
  <si>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</si>
  <si>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</si>
  <si>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</si>
  <si>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</si>
  <si>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</si>
  <si>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</si>
  <si>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</si>
  <si>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</si>
  <si>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</si>
  <si>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</si>
  <si>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</si>
  <si>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</si>
  <si>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</si>
  <si>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</si>
  <si>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</si>
  <si>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</si>
  <si>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</si>
  <si>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</si>
  <si>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</si>
  <si>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</si>
  <si>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</si>
  <si>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</si>
  <si>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</si>
  <si>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</si>
  <si>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</si>
  <si>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</si>
  <si>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</si>
  <si>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</si>
  <si>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</si>
  <si>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</si>
  <si>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</si>
  <si>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</si>
  <si>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</si>
  <si>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</si>
  <si>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</si>
  <si>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</si>
  <si>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</si>
  <si>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</si>
  <si>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</si>
  <si>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</si>
  <si>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</si>
  <si>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</si>
  <si>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</si>
  <si>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</si>
  <si>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</si>
  <si>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</si>
  <si>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</si>
  <si>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</si>
  <si>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</si>
  <si>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</si>
  <si>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</si>
  <si>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</si>
  <si>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</si>
  <si>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</si>
  <si>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</si>
  <si>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</si>
  <si>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</si>
  <si>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</si>
  <si>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</si>
  <si>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</si>
  <si>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</si>
  <si>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</si>
  <si>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</si>
  <si>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</si>
  <si>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</si>
  <si>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</si>
  <si>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</si>
  <si>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</si>
  <si>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</si>
  <si>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</si>
  <si>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</si>
  <si>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</si>
  <si>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</si>
  <si>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</si>
  <si>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</si>
  <si>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</si>
  <si>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</si>
  <si>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</si>
  <si>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</si>
  <si>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</si>
  <si>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</si>
  <si>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</si>
  <si>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</si>
  <si>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</si>
  <si>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</si>
  <si>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</si>
  <si>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</si>
  <si>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</si>
  <si>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</si>
  <si>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</si>
  <si>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</si>
  <si>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</si>
  <si>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</si>
  <si>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</si>
  <si>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</si>
  <si>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</si>
  <si>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</si>
  <si>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</si>
  <si>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</si>
  <si>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</si>
  <si>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</si>
  <si>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</si>
  <si>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</si>
  <si>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</si>
  <si>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</si>
  <si>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</si>
  <si>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</si>
  <si>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</si>
  <si>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</si>
  <si>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</si>
  <si>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</si>
  <si>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</si>
  <si>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</si>
  <si>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</si>
  <si>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</si>
  <si>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</si>
  <si>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</si>
  <si>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</si>
  <si>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</si>
  <si>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</si>
  <si>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</si>
  <si>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</si>
  <si>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</si>
  <si>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</si>
  <si>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</si>
  <si>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</si>
  <si>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</si>
  <si>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</si>
  <si>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</si>
  <si>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</si>
  <si>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</si>
  <si>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</si>
  <si>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</si>
  <si>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</si>
  <si>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</si>
  <si>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</si>
  <si>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</si>
  <si>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</si>
  <si>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</si>
  <si>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</si>
  <si>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</si>
  <si>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</si>
  <si>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</si>
  <si>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</si>
  <si>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</si>
  <si>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</si>
  <si>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</si>
  <si>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</si>
  <si>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</si>
  <si>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</si>
  <si>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</si>
  <si>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</si>
  <si>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</si>
  <si>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</si>
  <si>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</si>
  <si>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</si>
  <si>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</si>
  <si>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</si>
  <si>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</si>
  <si>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</si>
  <si>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</si>
  <si>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</si>
  <si>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</si>
  <si>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</si>
  <si>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</si>
  <si>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</si>
  <si>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</si>
  <si>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</si>
  <si>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</si>
  <si>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</si>
  <si>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</si>
  <si>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</si>
  <si>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</si>
  <si>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</si>
  <si>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</si>
  <si>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</si>
  <si>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</si>
  <si>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</si>
  <si>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</si>
  <si>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</si>
  <si>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</si>
  <si>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</si>
  <si>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</si>
  <si>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</si>
  <si>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</si>
  <si>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</si>
  <si>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</si>
  <si>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</si>
  <si>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</si>
  <si>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</si>
  <si>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</si>
  <si>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</si>
  <si>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</si>
  <si>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</si>
  <si>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</si>
  <si>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</si>
  <si>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</si>
  <si>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</si>
  <si>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</si>
  <si>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</si>
  <si>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</si>
  <si>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</si>
  <si>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</si>
  <si>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</si>
  <si>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</si>
  <si>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</si>
  <si>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</si>
  <si>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</si>
  <si>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</si>
  <si>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</si>
  <si>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</si>
  <si>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</si>
  <si>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</si>
  <si>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</si>
  <si>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</si>
  <si>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</si>
  <si>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</si>
  <si>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</si>
  <si>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</si>
  <si>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</si>
  <si>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</si>
  <si>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</si>
  <si>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</si>
  <si>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</si>
  <si>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</si>
  <si>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</si>
  <si>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</si>
  <si>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</si>
  <si>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</si>
  <si>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</si>
  <si>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</si>
  <si>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</si>
  <si>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</si>
  <si>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</si>
  <si>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</si>
  <si>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</si>
  <si>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</si>
  <si>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</si>
  <si>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</si>
  <si>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</si>
  <si>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</si>
  <si>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</si>
  <si>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</si>
  <si>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</si>
  <si>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</si>
  <si>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</si>
  <si>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</si>
  <si>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</si>
  <si>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</si>
  <si>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</si>
  <si>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</si>
  <si>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</si>
  <si>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</si>
  <si>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</si>
  <si>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</si>
  <si>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</si>
  <si>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</si>
  <si>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</si>
  <si>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</si>
  <si>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</si>
  <si>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</si>
  <si>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</si>
  <si>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</si>
  <si>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</si>
  <si>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</si>
  <si>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</si>
  <si>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</si>
  <si>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</si>
  <si>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</si>
  <si>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</si>
  <si>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</si>
  <si>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</si>
  <si>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</si>
  <si>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</si>
  <si>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</si>
  <si>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</si>
  <si>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</si>
  <si>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</si>
  <si>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</si>
  <si>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</si>
  <si>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</si>
  <si>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</si>
  <si>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</si>
  <si>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</si>
  <si>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</si>
  <si>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</si>
  <si>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</si>
  <si>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</si>
  <si>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</si>
  <si>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</si>
  <si>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</si>
  <si>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</si>
  <si>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</si>
  <si>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</si>
  <si>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</si>
  <si>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</si>
  <si>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</si>
  <si>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</si>
  <si>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</si>
  <si>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</si>
  <si>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</si>
  <si>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</si>
  <si>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</si>
  <si>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</si>
  <si>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</si>
  <si>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</si>
  <si>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</si>
  <si>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</si>
  <si>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</si>
  <si>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</si>
  <si>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</si>
  <si>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</si>
  <si>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</si>
  <si>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</si>
  <si>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</si>
  <si>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</si>
  <si>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</si>
  <si>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</si>
  <si>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</si>
  <si>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</si>
  <si>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</si>
  <si>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</si>
  <si>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</si>
  <si>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</si>
  <si>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</si>
  <si>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</si>
  <si>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</si>
  <si>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</si>
  <si>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</si>
  <si>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</si>
  <si>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</si>
  <si>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</si>
  <si>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</si>
  <si>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</si>
  <si>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</si>
  <si>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</si>
  <si>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</si>
  <si>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</si>
  <si>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</si>
  <si>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</si>
  <si>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</si>
  <si>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</si>
  <si>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</si>
  <si>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</si>
  <si>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</si>
  <si>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</si>
  <si>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</si>
  <si>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</si>
  <si>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</si>
  <si>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</si>
  <si>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</si>
  <si>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</si>
  <si>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</si>
  <si>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</si>
  <si>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</si>
  <si>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</si>
  <si>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</si>
  <si>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</si>
  <si>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</si>
  <si>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</si>
  <si>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</si>
  <si>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</si>
  <si>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</si>
  <si>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</si>
  <si>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</si>
  <si>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</si>
  <si>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</si>
  <si>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</si>
  <si>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</si>
  <si>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</si>
  <si>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</si>
  <si>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</si>
  <si>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</si>
  <si>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</si>
  <si>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</si>
  <si>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</si>
  <si>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</si>
  <si>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</si>
  <si>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</si>
  <si>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</si>
  <si>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</si>
  <si>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</si>
  <si>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</si>
  <si>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</si>
  <si>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</si>
  <si>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</si>
  <si>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</si>
  <si>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</si>
  <si>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</si>
  <si>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</si>
  <si>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</si>
  <si>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</si>
  <si>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</si>
  <si>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</si>
  <si>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</si>
  <si>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</si>
  <si>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</si>
  <si>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</si>
  <si>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</si>
  <si>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</si>
  <si>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</si>
  <si>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</si>
  <si>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</si>
  <si>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</si>
  <si>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</si>
  <si>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</si>
  <si>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</si>
  <si>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</si>
  <si>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</si>
  <si>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</si>
  <si>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</si>
  <si>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</si>
  <si>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</si>
  <si>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</si>
  <si>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</si>
  <si>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</si>
  <si>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</si>
  <si>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</si>
  <si>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</si>
  <si>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</si>
  <si>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</si>
  <si>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</si>
  <si>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</si>
  <si>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</si>
  <si>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</si>
  <si>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</si>
  <si>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</si>
  <si>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</si>
  <si>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</si>
  <si>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</si>
  <si>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</si>
  <si>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</si>
  <si>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</si>
  <si>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</si>
  <si>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</si>
  <si>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</si>
  <si>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</si>
  <si>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</si>
  <si>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</si>
  <si>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</si>
  <si>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</si>
  <si>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</si>
  <si>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</si>
  <si>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</si>
  <si>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</si>
  <si>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</si>
  <si>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</si>
  <si>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</si>
  <si>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</si>
  <si>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</si>
  <si>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</si>
  <si>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</si>
  <si>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</si>
  <si>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</si>
  <si>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</si>
  <si>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</si>
  <si>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</si>
  <si>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</si>
  <si>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</si>
  <si>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</si>
  <si>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</si>
  <si>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</si>
  <si>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</si>
  <si>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</si>
  <si>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</si>
  <si>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</si>
  <si>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</si>
  <si>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</si>
  <si>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</si>
  <si>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</si>
  <si>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</si>
  <si>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</si>
  <si>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</si>
  <si>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</si>
  <si>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</si>
  <si>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</si>
  <si>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</si>
  <si>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</si>
  <si>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</si>
  <si>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</si>
  <si>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</si>
  <si>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</si>
  <si>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</si>
  <si>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</si>
  <si>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</si>
  <si>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</si>
  <si>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</si>
  <si>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</si>
  <si>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</si>
  <si>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</si>
  <si>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</si>
  <si>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</si>
  <si>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</si>
  <si>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</si>
  <si>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</si>
  <si>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</si>
  <si>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</si>
  <si>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</si>
  <si>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</si>
  <si>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</si>
  <si>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</si>
  <si>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</si>
  <si>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</si>
  <si>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</si>
  <si>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</si>
  <si>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</si>
  <si>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</si>
  <si>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</si>
  <si>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</si>
  <si>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</si>
  <si>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</si>
  <si>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</si>
  <si>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</si>
  <si>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</si>
  <si>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</si>
  <si>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</si>
  <si>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</si>
  <si>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</si>
  <si>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</si>
  <si>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</si>
  <si>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</si>
  <si>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</si>
  <si>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</si>
  <si>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</si>
  <si>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</si>
  <si>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</si>
  <si>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</si>
  <si>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</si>
  <si>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</si>
  <si>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</si>
  <si>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</si>
  <si>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</si>
  <si>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</si>
  <si>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</si>
  <si>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</si>
  <si>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</si>
  <si>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</si>
  <si>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</si>
  <si>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</si>
  <si>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</si>
  <si>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</si>
  <si>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</si>
  <si>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</si>
  <si>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</si>
  <si>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</si>
  <si>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</si>
  <si>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</si>
  <si>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</si>
  <si>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</si>
  <si>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</si>
  <si>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</si>
  <si>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</si>
  <si>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</si>
  <si>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</si>
  <si>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</si>
  <si>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</si>
  <si>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</si>
  <si>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</si>
  <si>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</si>
  <si>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</si>
  <si>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</si>
  <si>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</si>
  <si>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</si>
  <si>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</si>
  <si>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</si>
  <si>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</si>
  <si>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</si>
  <si>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</si>
  <si>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</si>
  <si>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</si>
  <si>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</si>
  <si>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</si>
  <si>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</si>
  <si>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</si>
  <si>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</si>
  <si>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</si>
  <si>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</si>
  <si>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</si>
  <si>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</si>
  <si>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</si>
  <si>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</si>
  <si>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</si>
  <si>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</si>
  <si>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</si>
  <si>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</si>
  <si>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</si>
  <si>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</si>
  <si>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</si>
  <si>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</si>
  <si>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</si>
  <si>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</si>
  <si>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</si>
  <si>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</si>
  <si>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</si>
  <si>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</si>
  <si>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</si>
  <si>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</si>
  <si>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</si>
  <si>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</si>
  <si>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</si>
  <si>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</si>
  <si>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</si>
  <si>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</si>
  <si>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</si>
  <si>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</si>
  <si>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</si>
  <si>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</si>
  <si>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</si>
  <si>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</si>
  <si>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</si>
  <si>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</si>
  <si>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</si>
  <si>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</si>
  <si>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</si>
  <si>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</si>
  <si>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</si>
  <si>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</si>
  <si>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</si>
  <si>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</si>
  <si>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</si>
  <si>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</si>
  <si>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</si>
  <si>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</si>
  <si>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</si>
  <si>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</si>
  <si>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</si>
  <si>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</si>
  <si>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</si>
  <si>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</si>
  <si>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</si>
  <si>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</si>
  <si>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</si>
  <si>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</si>
  <si>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</si>
  <si>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</si>
  <si>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</si>
  <si>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</si>
  <si>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</si>
  <si>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</si>
  <si>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</si>
  <si>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</si>
  <si>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</si>
  <si>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</si>
  <si>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</si>
  <si>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</si>
  <si>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</si>
  <si>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</si>
  <si>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</si>
  <si>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</si>
  <si>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</si>
  <si>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</si>
  <si>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</si>
  <si>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</si>
  <si>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</si>
  <si>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</si>
  <si>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</si>
  <si>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</si>
  <si>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</si>
  <si>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</si>
  <si>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</si>
  <si>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</si>
  <si>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</si>
  <si>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</si>
  <si>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</si>
  <si>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</si>
  <si>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</si>
  <si>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</si>
  <si>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</si>
  <si>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</si>
  <si>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</si>
  <si>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</si>
  <si>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</si>
  <si>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</si>
  <si>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</si>
  <si>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</si>
  <si>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</si>
  <si>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</si>
  <si>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</si>
  <si>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</si>
  <si>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</si>
  <si>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</si>
  <si>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</si>
  <si>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</si>
  <si>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</si>
  <si>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</si>
  <si>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</si>
  <si>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</si>
  <si>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</si>
  <si>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</si>
  <si>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</si>
  <si>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</si>
  <si>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</si>
  <si>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</si>
  <si>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</si>
  <si>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</si>
  <si>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</si>
  <si>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</si>
  <si>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</si>
  <si>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</si>
  <si>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</si>
  <si>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</si>
  <si>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</si>
  <si>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</si>
  <si>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</si>
  <si>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</si>
  <si>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</si>
  <si>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</si>
  <si>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</si>
  <si>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</si>
  <si>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</si>
  <si>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</si>
  <si>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</si>
  <si>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</si>
  <si>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</si>
  <si>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</si>
  <si>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</si>
  <si>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</si>
  <si>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</si>
  <si>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</si>
  <si>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</si>
  <si>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</si>
  <si>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</si>
  <si>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</si>
  <si>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</si>
  <si>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</si>
  <si>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</si>
  <si>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</si>
  <si>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</si>
  <si>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</si>
  <si>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</si>
  <si>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</si>
  <si>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</si>
  <si>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</si>
  <si>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</si>
  <si>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</si>
  <si>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</si>
  <si>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</si>
  <si>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</si>
  <si>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</si>
  <si>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</si>
  <si>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</si>
  <si>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</si>
  <si>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</si>
  <si>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</si>
  <si>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</si>
  <si>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</si>
  <si>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</si>
  <si>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</si>
  <si>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</si>
  <si>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</si>
  <si>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</si>
  <si>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</si>
  <si>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</si>
  <si>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</si>
  <si>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</si>
  <si>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</si>
  <si>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</si>
  <si>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</si>
  <si>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</si>
  <si>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</si>
  <si>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</si>
  <si>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</si>
  <si>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</si>
  <si>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</si>
  <si>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</si>
  <si>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</si>
  <si>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</si>
  <si>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</si>
  <si>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</si>
  <si>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</si>
  <si>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</si>
  <si>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</si>
  <si>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</si>
  <si>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</si>
  <si>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</si>
  <si>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</si>
  <si>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</si>
  <si>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</si>
  <si>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</si>
  <si>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</si>
  <si>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</si>
  <si>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</si>
  <si>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</si>
  <si>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</si>
  <si>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</si>
  <si>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</si>
  <si>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</si>
  <si>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</si>
  <si>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</si>
  <si>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</si>
  <si>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</si>
  <si>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</si>
  <si>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</si>
  <si>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</si>
  <si>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</si>
  <si>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</si>
  <si>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</si>
  <si>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</si>
  <si>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</si>
  <si>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</si>
  <si>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</si>
  <si>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</si>
  <si>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</si>
  <si>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</si>
  <si>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</si>
  <si>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</si>
  <si>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</si>
  <si>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</si>
  <si>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</si>
  <si>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</si>
  <si>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</si>
  <si>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</si>
  <si>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</si>
  <si>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</si>
  <si>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</si>
  <si>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</si>
  <si>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</si>
  <si>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</si>
  <si>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</si>
  <si>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</si>
  <si>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</si>
  <si>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</si>
  <si>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</si>
  <si>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</si>
  <si>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</si>
  <si>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</si>
  <si>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</si>
  <si>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</si>
  <si>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</si>
  <si>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</si>
  <si>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</si>
  <si>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</si>
  <si>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</si>
  <si>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</si>
  <si>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</si>
  <si>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</si>
  <si>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</si>
  <si>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</si>
  <si>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</si>
  <si>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</si>
  <si>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</si>
  <si>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</si>
  <si>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</si>
  <si>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</si>
  <si>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</si>
  <si>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</si>
  <si>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</si>
  <si>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</si>
  <si>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</si>
  <si>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</si>
  <si>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</si>
  <si>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</si>
  <si>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</si>
  <si>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</si>
  <si>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</si>
  <si>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</si>
  <si>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</si>
  <si>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</si>
  <si>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</si>
  <si>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</si>
  <si>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</si>
  <si>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</si>
  <si>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</si>
  <si>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</si>
  <si>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</si>
  <si>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</si>
  <si>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</si>
  <si>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</si>
  <si>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</si>
  <si>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</si>
  <si>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</si>
  <si>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</si>
  <si>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</si>
  <si>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</si>
  <si>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</si>
  <si>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</si>
  <si>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</si>
  <si>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</si>
  <si>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</si>
  <si>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</si>
  <si>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</si>
  <si>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</si>
  <si>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</si>
  <si>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</si>
  <si>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</si>
  <si>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</si>
  <si>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</si>
  <si>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</si>
  <si>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</si>
  <si>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</si>
  <si>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</si>
  <si>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</si>
  <si>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</si>
  <si>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</si>
  <si>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</si>
  <si>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</si>
  <si>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</si>
  <si>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</si>
  <si>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</si>
  <si>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</si>
  <si>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</si>
  <si>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</si>
  <si>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</si>
  <si>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</si>
  <si>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</si>
  <si>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</si>
  <si>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</si>
  <si>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</si>
  <si>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</si>
  <si>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</si>
  <si>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</si>
  <si>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</si>
  <si>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</si>
  <si>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</si>
  <si>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</si>
  <si>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</si>
  <si>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</si>
  <si>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</si>
  <si>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</si>
  <si>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</si>
  <si>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</si>
  <si>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</si>
  <si>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</si>
  <si>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</si>
  <si>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</si>
  <si>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</si>
  <si>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</si>
  <si>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</si>
  <si>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</si>
  <si>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</si>
  <si>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</si>
  <si>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</si>
  <si>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</si>
  <si>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</si>
  <si>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</si>
  <si>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</si>
  <si>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</si>
  <si>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</si>
  <si>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</si>
  <si>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</si>
  <si>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</si>
  <si>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</si>
  <si>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</si>
  <si>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</si>
  <si>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</si>
  <si>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</si>
  <si>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</si>
  <si>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</si>
  <si>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</si>
  <si>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</si>
  <si>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</si>
  <si>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</si>
  <si>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</si>
  <si>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</si>
  <si>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</si>
  <si>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</si>
  <si>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</si>
  <si>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</si>
  <si>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</si>
  <si>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</si>
  <si>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</si>
  <si>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</si>
  <si>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</si>
  <si>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</si>
  <si>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</si>
  <si>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</si>
  <si>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</si>
  <si>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</si>
  <si>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</si>
  <si>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</si>
  <si>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</si>
  <si>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</si>
  <si>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</si>
  <si>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</si>
  <si>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</si>
  <si>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</si>
  <si>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</si>
  <si>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</si>
  <si>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</si>
  <si>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</si>
  <si>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</si>
  <si>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</si>
  <si>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</si>
  <si>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</si>
  <si>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</si>
  <si>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</si>
  <si>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</si>
  <si>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</si>
  <si>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</si>
  <si>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</si>
  <si>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</si>
  <si>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</si>
  <si>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</si>
  <si>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</si>
  <si>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</si>
  <si>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</si>
  <si>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</si>
  <si>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</si>
  <si>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</si>
  <si>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</si>
  <si>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</si>
  <si>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</si>
  <si>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</si>
  <si>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</si>
  <si>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</si>
  <si>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</si>
  <si>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</si>
  <si>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</si>
  <si>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</si>
  <si>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</si>
  <si>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</si>
  <si>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</si>
  <si>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</si>
  <si>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</si>
  <si>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</si>
  <si>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</si>
  <si>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</si>
  <si>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</si>
  <si>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</si>
  <si>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</si>
  <si>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</si>
  <si>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</si>
  <si>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</si>
  <si>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</si>
  <si>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</si>
  <si>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</si>
  <si>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</si>
  <si>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</si>
  <si>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</si>
  <si>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</si>
  <si>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</si>
  <si>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</si>
  <si>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</si>
  <si>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</si>
  <si>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</si>
  <si>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</si>
  <si>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</si>
  <si>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</si>
  <si>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</si>
  <si>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</si>
  <si>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</si>
  <si>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</si>
  <si>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</si>
  <si>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</si>
  <si>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</si>
  <si>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</si>
  <si>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</si>
  <si>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</si>
  <si>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</si>
  <si>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</si>
  <si>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</si>
  <si>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</si>
  <si>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</si>
  <si>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</si>
  <si>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</si>
  <si>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</si>
  <si>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</si>
  <si>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</si>
  <si>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</si>
  <si>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</si>
  <si>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</si>
  <si>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</si>
  <si>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</si>
  <si>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</si>
  <si>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</si>
  <si>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</si>
  <si>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</si>
  <si>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</si>
  <si>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</si>
  <si>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</si>
  <si>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</si>
  <si>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</si>
  <si>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</si>
  <si>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</si>
  <si>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</si>
  <si>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</si>
  <si>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</si>
  <si>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</si>
  <si>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</si>
  <si>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</si>
  <si>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</si>
  <si>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</si>
  <si>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</si>
  <si>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</si>
  <si>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</si>
  <si>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</si>
  <si>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</si>
  <si>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</si>
  <si>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</si>
  <si>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</si>
  <si>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</si>
  <si>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</si>
  <si>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</si>
  <si>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</si>
  <si>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</si>
  <si>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</si>
  <si>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</si>
  <si>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</si>
  <si>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</si>
  <si>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</si>
  <si>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</si>
  <si>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</si>
  <si>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</si>
  <si>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</si>
  <si>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</si>
  <si>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</si>
  <si>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</si>
  <si>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</si>
  <si>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</si>
  <si>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</si>
  <si>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</si>
  <si>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</si>
  <si>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</si>
  <si>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</si>
  <si>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</si>
  <si>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</si>
  <si>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</si>
  <si>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</si>
  <si>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</si>
  <si>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</si>
  <si>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</si>
  <si>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</si>
  <si>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</si>
  <si>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</si>
  <si>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</si>
  <si>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</si>
  <si>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</si>
  <si>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</si>
  <si>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</si>
  <si>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</si>
  <si>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</si>
  <si>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</si>
  <si>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</si>
  <si>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</si>
  <si>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</si>
  <si>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</si>
  <si>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</si>
  <si>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</si>
  <si>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</si>
  <si>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</si>
  <si>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</si>
  <si>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</si>
  <si>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</si>
  <si>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</si>
  <si>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</si>
  <si>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</si>
  <si>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</si>
  <si>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</si>
  <si>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</si>
  <si>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</si>
  <si>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</si>
  <si>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</si>
  <si>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</si>
  <si>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</si>
  <si>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</si>
  <si>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</si>
  <si>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</si>
  <si>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</si>
  <si>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</si>
  <si>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</si>
  <si>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</si>
  <si>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</si>
  <si>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</si>
  <si>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</si>
  <si>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</si>
  <si>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</si>
  <si>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</si>
  <si>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</si>
  <si>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</si>
  <si>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</si>
  <si>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</si>
  <si>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</si>
  <si>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</si>
  <si>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</si>
  <si>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</si>
  <si>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</si>
  <si>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</si>
  <si>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</si>
  <si>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</si>
  <si>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</si>
  <si>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</si>
  <si>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</si>
  <si>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</si>
  <si>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</si>
  <si>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</si>
  <si>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</si>
  <si>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</si>
  <si>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</si>
  <si>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</si>
  <si>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</si>
  <si>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</si>
  <si>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</si>
  <si>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</si>
  <si>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</si>
  <si>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</si>
  <si>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</si>
  <si>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</si>
  <si>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</si>
  <si>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</si>
  <si>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</si>
  <si>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</si>
  <si>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</si>
  <si>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</si>
  <si>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</si>
  <si>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</si>
  <si>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</si>
  <si>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</si>
  <si>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</si>
  <si>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</si>
  <si>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</si>
  <si>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</si>
  <si>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</si>
  <si>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</si>
  <si>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</si>
  <si>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</si>
  <si>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</si>
  <si>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</si>
  <si>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</si>
  <si>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</si>
  <si>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</si>
  <si>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</si>
  <si>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</si>
  <si>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</si>
  <si>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</si>
  <si>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</si>
  <si>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</si>
  <si>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</si>
  <si>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</si>
  <si>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</si>
  <si>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</si>
  <si>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</si>
  <si>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</si>
  <si>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</si>
  <si>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</si>
  <si>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</si>
  <si>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</si>
  <si>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</si>
  <si>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</si>
  <si>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</si>
  <si>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</si>
  <si>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</si>
  <si>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</si>
  <si>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</si>
  <si>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</si>
  <si>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</si>
  <si>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</si>
  <si>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</si>
  <si>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</si>
  <si>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</si>
  <si>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</si>
  <si>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</si>
  <si>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</si>
  <si>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</si>
  <si>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</si>
  <si>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</si>
  <si>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</si>
  <si>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</si>
  <si>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</si>
  <si>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</si>
  <si>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</si>
  <si>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</si>
  <si>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</si>
  <si>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</si>
  <si>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</si>
  <si>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</si>
  <si>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</si>
  <si>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</si>
  <si>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</si>
  <si>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</si>
  <si>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</si>
  <si>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</si>
  <si>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</si>
  <si>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</si>
  <si>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</si>
  <si>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</si>
  <si>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</si>
  <si>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</si>
  <si>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</si>
  <si>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</si>
  <si>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</si>
  <si>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</si>
  <si>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</si>
  <si>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</si>
  <si>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</si>
  <si>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</si>
  <si>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</si>
  <si>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</si>
  <si>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</si>
  <si>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</si>
  <si>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</si>
  <si>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</si>
  <si>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</si>
  <si>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</si>
  <si>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</si>
  <si>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</si>
  <si>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</si>
  <si>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</si>
  <si>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</si>
  <si>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</si>
  <si>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</si>
  <si>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</si>
  <si>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</si>
  <si>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</si>
  <si>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</si>
  <si>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</si>
  <si>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</si>
  <si>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</si>
  <si>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</si>
  <si>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</si>
  <si>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</si>
  <si>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</si>
  <si>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</si>
  <si>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</si>
  <si>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</si>
  <si>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</si>
  <si>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</si>
  <si>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</si>
  <si>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</si>
  <si>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</si>
  <si>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</si>
  <si>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</si>
  <si>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</si>
  <si>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</si>
  <si>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</si>
  <si>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</si>
  <si>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</si>
  <si>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</si>
  <si>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</si>
  <si>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</si>
  <si>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</si>
  <si>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</si>
  <si>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</si>
  <si>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</si>
  <si>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</si>
  <si>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</si>
  <si>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</si>
  <si>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</si>
  <si>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</si>
  <si>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</si>
  <si>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</si>
  <si>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</si>
  <si>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</si>
  <si>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</si>
  <si>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</si>
  <si>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</si>
  <si>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</si>
  <si>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</si>
  <si>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</si>
  <si>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</si>
  <si>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</si>
  <si>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</si>
  <si>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</si>
  <si>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</si>
  <si>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</si>
  <si>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</si>
  <si>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</si>
  <si>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</si>
  <si>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</si>
  <si>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</si>
  <si>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</si>
  <si>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</si>
  <si>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</si>
  <si>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</si>
  <si>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</si>
  <si>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</si>
  <si>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</si>
  <si>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</si>
  <si>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</si>
  <si>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</si>
  <si>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</si>
  <si>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</si>
  <si>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</si>
  <si>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</si>
  <si>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</si>
  <si>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</si>
  <si>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</si>
  <si>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</si>
  <si>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</si>
  <si>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</si>
  <si>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</si>
  <si>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</si>
  <si>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</si>
  <si>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</si>
  <si>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</si>
  <si>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</si>
  <si>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</si>
  <si>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</si>
  <si>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</si>
  <si>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</si>
  <si>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</si>
  <si>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</si>
  <si>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</si>
  <si>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</si>
  <si>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</si>
  <si>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</si>
  <si>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</si>
  <si>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</si>
  <si>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</si>
  <si>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</si>
  <si>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</si>
  <si>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</si>
  <si>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</si>
  <si>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</si>
  <si>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</si>
  <si>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</si>
  <si>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</si>
  <si>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</si>
  <si>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</si>
  <si>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</si>
  <si>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</si>
  <si>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</si>
  <si>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</si>
  <si>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</si>
  <si>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</si>
  <si>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</si>
  <si>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</si>
  <si>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</si>
  <si>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</si>
  <si>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</si>
  <si>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</si>
  <si>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</si>
  <si>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</si>
  <si>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</si>
  <si>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</si>
  <si>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</si>
  <si>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</si>
  <si>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</si>
  <si>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</si>
  <si>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</si>
  <si>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</si>
  <si>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</si>
  <si>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</si>
  <si>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</si>
  <si>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</si>
  <si>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</si>
  <si>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</si>
  <si>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</si>
  <si>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</si>
  <si>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</si>
  <si>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</si>
  <si>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</si>
  <si>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</si>
  <si>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</si>
  <si>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</si>
  <si>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</si>
  <si>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</si>
  <si>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</si>
  <si>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</si>
  <si>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</si>
  <si>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</si>
  <si>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</si>
  <si>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</si>
  <si>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</si>
  <si>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</si>
  <si>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</si>
  <si>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</si>
  <si>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</si>
  <si>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</si>
  <si>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</si>
  <si>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</si>
  <si>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</si>
  <si>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</si>
  <si>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</si>
  <si>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</si>
  <si>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</si>
  <si>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</si>
  <si>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</si>
  <si>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</si>
  <si>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</si>
  <si>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</si>
  <si>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</si>
  <si>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</si>
  <si>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</si>
  <si>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</si>
  <si>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</si>
  <si>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</si>
  <si>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</si>
  <si>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</si>
  <si>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</si>
  <si>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</si>
  <si>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</si>
  <si>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</si>
  <si>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</si>
  <si>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</si>
  <si>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</si>
  <si>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</si>
  <si>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</si>
  <si>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</si>
  <si>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</si>
  <si>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</si>
  <si>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</si>
  <si>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</si>
  <si>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</si>
  <si>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</si>
  <si>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</si>
  <si>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</si>
  <si>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</si>
  <si>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</si>
  <si>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</si>
  <si>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</si>
  <si>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</si>
  <si>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</si>
  <si>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</si>
  <si>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</si>
  <si>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</si>
  <si>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</si>
  <si>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</si>
  <si>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</si>
  <si>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</si>
  <si>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</si>
  <si>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</si>
  <si>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</si>
  <si>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</si>
  <si>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</si>
  <si>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</si>
  <si>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</si>
  <si>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</si>
  <si>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</si>
  <si>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</si>
  <si>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</si>
  <si>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</si>
  <si>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</si>
  <si>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</si>
  <si>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</si>
  <si>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</si>
  <si>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</si>
  <si>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</si>
  <si>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</si>
  <si>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</si>
  <si>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</si>
  <si>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</si>
  <si>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</si>
  <si>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</si>
  <si>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</si>
  <si>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</si>
  <si>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</si>
  <si>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</si>
  <si>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</si>
  <si>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</si>
  <si>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</si>
  <si>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</si>
  <si>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</si>
  <si>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</si>
  <si>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</si>
  <si>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</si>
  <si>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</si>
  <si>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</si>
  <si>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</si>
  <si>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</si>
  <si>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</si>
  <si>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</si>
  <si>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</si>
  <si>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</si>
  <si>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</si>
  <si>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</si>
  <si>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</si>
  <si>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</si>
  <si>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</si>
  <si>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</si>
  <si>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</si>
  <si>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</si>
  <si>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</si>
  <si>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</si>
  <si>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</si>
  <si>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</si>
  <si>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</si>
  <si>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</si>
  <si>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</si>
  <si>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</si>
  <si>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</si>
  <si>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</si>
  <si>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</si>
  <si>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</si>
  <si>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</si>
  <si>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</si>
  <si>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</si>
  <si>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</si>
  <si>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</si>
  <si>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</si>
  <si>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</si>
  <si>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</si>
  <si>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</si>
  <si>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</si>
  <si>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</si>
  <si>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</si>
  <si>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</si>
  <si>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</si>
  <si>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</si>
  <si>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</si>
  <si>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</si>
  <si>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</si>
  <si>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</si>
  <si>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</si>
  <si>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</si>
  <si>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</si>
  <si>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</si>
  <si>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</si>
  <si>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</si>
  <si>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</si>
  <si>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</si>
  <si>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</si>
  <si>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</si>
  <si>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</si>
  <si>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</si>
  <si>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</si>
  <si>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</si>
  <si>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</si>
  <si>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</si>
  <si>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</si>
  <si>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</si>
  <si>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</si>
  <si>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</si>
  <si>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</si>
  <si>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</si>
  <si>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</si>
  <si>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</si>
  <si>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</si>
  <si>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</si>
  <si>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</si>
  <si>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</si>
  <si>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</si>
  <si>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</si>
  <si>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</si>
  <si>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</si>
  <si>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</si>
  <si>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</si>
  <si>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</si>
  <si>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</si>
  <si>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</si>
  <si>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</si>
  <si>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</si>
  <si>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</si>
  <si>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</si>
  <si>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</si>
  <si>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</si>
  <si>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</si>
  <si>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</si>
  <si>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</si>
  <si>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</si>
  <si>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</si>
  <si>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</si>
  <si>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</si>
  <si>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</si>
  <si>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</si>
  <si>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</si>
  <si>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</si>
  <si>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</si>
  <si>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</si>
  <si>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</si>
  <si>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</si>
  <si>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</si>
  <si>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</si>
  <si>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</si>
  <si>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</si>
  <si>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</si>
  <si>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</si>
  <si>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</si>
  <si>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</si>
  <si>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</si>
  <si>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</si>
  <si>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</si>
  <si>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</si>
  <si>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</si>
  <si>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</si>
  <si>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</si>
  <si>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</si>
  <si>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</si>
  <si>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</si>
  <si>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</si>
  <si>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</si>
  <si>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</si>
  <si>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</si>
  <si>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</si>
  <si>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</si>
  <si>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</si>
  <si>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</si>
  <si>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</si>
  <si>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</si>
  <si>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</si>
  <si>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</si>
  <si>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</si>
  <si>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</si>
  <si>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</si>
  <si>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</si>
  <si>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</si>
  <si>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</si>
  <si>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</si>
  <si>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</si>
  <si>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</si>
  <si>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</si>
  <si>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</si>
  <si>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</si>
  <si>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</si>
  <si>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</si>
  <si>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</si>
  <si>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</si>
  <si>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</si>
  <si>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</si>
  <si>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</si>
  <si>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</si>
  <si>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</si>
  <si>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</si>
  <si>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</si>
  <si>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</si>
  <si>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</si>
  <si>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</si>
  <si>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</si>
  <si>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</si>
  <si>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</si>
  <si>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</si>
  <si>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</si>
  <si>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</si>
  <si>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</si>
  <si>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</si>
  <si>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</si>
  <si>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</si>
  <si>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</si>
  <si>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</si>
  <si>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</si>
  <si>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</si>
  <si>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</si>
  <si>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</si>
  <si>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</si>
  <si>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</si>
  <si>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</si>
  <si>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</si>
  <si>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</si>
  <si>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</si>
  <si>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</si>
  <si>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</si>
  <si>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</si>
  <si>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</si>
  <si>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</si>
  <si>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</si>
  <si>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</si>
  <si>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</si>
  <si>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</si>
  <si>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</si>
  <si>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</si>
  <si>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</si>
  <si>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</si>
  <si>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</si>
  <si>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</si>
  <si>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</si>
  <si>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</si>
  <si>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</si>
  <si>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</si>
  <si>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</si>
  <si>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</si>
  <si>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</si>
  <si>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</si>
  <si>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</si>
  <si>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</si>
  <si>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</si>
  <si>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</si>
  <si>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</si>
  <si>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</si>
  <si>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</si>
  <si>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</si>
  <si>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</si>
  <si>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</si>
  <si>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</si>
  <si>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</si>
  <si>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</si>
  <si>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</si>
  <si>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</si>
  <si>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</si>
  <si>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</si>
  <si>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</si>
  <si>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</si>
  <si>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</si>
  <si>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</si>
  <si>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</si>
  <si>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</si>
  <si>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</si>
  <si>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</si>
  <si>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</si>
  <si>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</si>
  <si>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</si>
  <si>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</si>
  <si>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</si>
  <si>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</si>
  <si>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</si>
  <si>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</si>
  <si>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</si>
  <si>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</si>
  <si>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</si>
  <si>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</si>
  <si>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</si>
  <si>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</si>
  <si>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</si>
  <si>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</si>
  <si>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</si>
  <si>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</si>
  <si>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</si>
  <si>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</si>
  <si>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</si>
  <si>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</si>
  <si>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</si>
  <si>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</si>
  <si>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</si>
  <si>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</si>
  <si>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</si>
  <si>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</si>
  <si>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</si>
  <si>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</si>
  <si>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</si>
  <si>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</si>
  <si>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</si>
  <si>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</si>
  <si>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</si>
  <si>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</si>
  <si>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</si>
  <si>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</si>
  <si>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</si>
  <si>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</si>
  <si>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</si>
  <si>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</si>
  <si>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</si>
  <si>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</si>
  <si>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</si>
  <si>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</si>
  <si>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</si>
  <si>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</si>
  <si>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</si>
  <si>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</si>
  <si>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</si>
  <si>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</si>
  <si>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</si>
  <si>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</si>
  <si>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</si>
  <si>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</si>
  <si>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</si>
  <si>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</si>
  <si>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</si>
  <si>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</si>
  <si>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</si>
  <si>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</si>
  <si>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</si>
  <si>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</si>
  <si>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</si>
  <si>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</si>
  <si>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</si>
  <si>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</si>
  <si>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</si>
  <si>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</si>
  <si>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</si>
  <si>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</si>
  <si>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</si>
  <si>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</si>
  <si>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</si>
  <si>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</si>
  <si>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</si>
  <si>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</si>
  <si>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</si>
  <si>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</si>
  <si>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</si>
  <si>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</si>
  <si>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</si>
  <si>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</si>
  <si>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</si>
  <si>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</si>
  <si>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</si>
  <si>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</si>
  <si>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</si>
  <si>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</si>
  <si>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</si>
  <si>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</si>
  <si>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</si>
  <si>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</si>
  <si>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</si>
  <si>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</si>
  <si>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</si>
  <si>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</si>
  <si>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</si>
  <si>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</si>
  <si>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</si>
  <si>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</si>
  <si>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</si>
  <si>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</si>
  <si>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</si>
  <si>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</si>
  <si>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</si>
  <si>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</si>
  <si>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</si>
  <si>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</si>
  <si>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</si>
  <si>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</si>
  <si>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</si>
  <si>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</si>
  <si>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</si>
  <si>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</si>
  <si>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</si>
  <si>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</si>
  <si>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</si>
  <si>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</si>
  <si>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</si>
  <si>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</si>
  <si>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</si>
  <si>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</si>
  <si>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</si>
  <si>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</si>
  <si>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</si>
  <si>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</si>
  <si>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</si>
  <si>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</si>
  <si>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</si>
  <si>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</si>
  <si>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</si>
  <si>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</si>
  <si>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</si>
  <si>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</si>
  <si>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</si>
  <si>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</si>
  <si>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</si>
  <si>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</si>
  <si>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</si>
  <si>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</si>
  <si>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</si>
  <si>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</si>
  <si>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</si>
  <si>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</si>
  <si>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</si>
  <si>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</si>
  <si>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</si>
  <si>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</si>
  <si>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</si>
  <si>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</si>
  <si>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</si>
  <si>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</si>
  <si>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</si>
  <si>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</si>
  <si>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</si>
  <si>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</si>
  <si>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</si>
  <si>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</si>
  <si>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</si>
  <si>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</si>
  <si>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</si>
  <si>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</si>
  <si>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</si>
  <si>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</si>
  <si>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</si>
  <si>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</si>
  <si>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</si>
  <si>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</si>
  <si>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</si>
  <si>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</si>
  <si>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</si>
  <si>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</si>
  <si>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</si>
  <si>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</si>
  <si>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</si>
  <si>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</si>
  <si>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</si>
  <si>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</si>
  <si>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</si>
  <si>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</si>
  <si>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</si>
  <si>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</si>
  <si>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</si>
  <si>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</si>
  <si>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</si>
  <si>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</si>
  <si>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</si>
  <si>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</si>
  <si>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</si>
  <si>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</si>
  <si>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</si>
  <si>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</si>
  <si>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</si>
  <si>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</si>
  <si>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</si>
  <si>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</si>
  <si>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</si>
  <si>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</si>
  <si>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</si>
  <si>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</si>
  <si>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</si>
  <si>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</si>
  <si>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</si>
  <si>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</si>
  <si>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</si>
  <si>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</si>
  <si>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</si>
  <si>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</si>
  <si>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</si>
  <si>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</si>
  <si>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</si>
  <si>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</si>
  <si>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</si>
  <si>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</si>
  <si>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</si>
  <si>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</si>
  <si>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</si>
  <si>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</si>
  <si>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</si>
  <si>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</si>
  <si>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</si>
  <si>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</si>
  <si>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</si>
  <si>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</si>
  <si>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</si>
  <si>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</si>
  <si>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</si>
  <si>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</si>
  <si>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</si>
  <si>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</si>
  <si>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</si>
  <si>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</si>
  <si>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</si>
  <si>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</si>
  <si>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</si>
  <si>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</si>
  <si>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</si>
  <si>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</si>
  <si>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</si>
  <si>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</si>
  <si>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</si>
  <si>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</si>
  <si>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</si>
  <si>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</si>
  <si>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</si>
  <si>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</si>
  <si>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</si>
  <si>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</si>
  <si>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</si>
  <si>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</si>
  <si>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</si>
  <si>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</si>
  <si>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</si>
  <si>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</si>
  <si>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</si>
  <si>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</si>
  <si>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</si>
  <si>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</si>
  <si>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</si>
  <si>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</si>
  <si>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</si>
  <si>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</si>
  <si>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</si>
  <si>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</si>
  <si>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</si>
  <si>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</si>
  <si>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</si>
  <si>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</si>
  <si>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</si>
  <si>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</si>
  <si>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</si>
  <si>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</si>
  <si>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</si>
  <si>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</si>
  <si>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</si>
  <si>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</si>
  <si>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</si>
  <si>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</si>
  <si>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</si>
  <si>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</si>
  <si>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</si>
  <si>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</si>
  <si>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</si>
  <si>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</si>
  <si>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</si>
  <si>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</si>
  <si>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</si>
  <si>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</si>
  <si>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</si>
  <si>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</si>
  <si>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</si>
  <si>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</si>
  <si>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</si>
  <si>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</si>
  <si>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</si>
  <si>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</si>
  <si>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</si>
  <si>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</si>
  <si>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</si>
  <si>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</si>
  <si>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</si>
  <si>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</si>
  <si>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</si>
  <si>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</si>
  <si>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</si>
  <si>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</si>
  <si>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</si>
  <si>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</si>
  <si>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</si>
  <si>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</si>
  <si>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</si>
  <si>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</si>
  <si>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</si>
  <si>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</si>
  <si>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</si>
  <si>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</si>
  <si>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</si>
  <si>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</si>
  <si>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</si>
  <si>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</si>
  <si>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</si>
  <si>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</si>
  <si>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</si>
  <si>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</si>
  <si>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</si>
  <si>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</si>
  <si>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</si>
  <si>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</si>
  <si>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</si>
  <si>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</si>
  <si>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</si>
  <si>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</si>
  <si>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</si>
  <si>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</si>
  <si>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</si>
  <si>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</si>
  <si>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</si>
  <si>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</si>
  <si>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</si>
  <si>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</si>
  <si>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</si>
  <si>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</si>
  <si>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</si>
  <si>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</si>
  <si>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</si>
  <si>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</si>
  <si>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</si>
  <si>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</si>
  <si>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</si>
  <si>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</si>
  <si>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</si>
  <si>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</si>
  <si>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</si>
  <si>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</si>
  <si>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</si>
  <si>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</si>
  <si>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</si>
  <si>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</si>
  <si>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</si>
  <si>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</si>
  <si>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</si>
  <si>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</si>
  <si>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</si>
  <si>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</si>
  <si>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</si>
  <si>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</si>
  <si>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</si>
  <si>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</si>
  <si>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</si>
  <si>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</si>
  <si>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</si>
  <si>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</si>
  <si>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</si>
  <si>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</si>
  <si>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</si>
  <si>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</si>
  <si>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</si>
  <si>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</si>
  <si>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</si>
  <si>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</si>
  <si>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</si>
  <si>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</si>
  <si>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</si>
  <si>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</si>
  <si>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</si>
  <si>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</si>
  <si>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</si>
  <si>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</si>
  <si>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</si>
  <si>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</si>
  <si>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</si>
  <si>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</si>
  <si>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</si>
  <si>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</si>
  <si>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</si>
  <si>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</si>
  <si>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</si>
  <si>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</si>
  <si>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</si>
  <si>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</si>
  <si>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</si>
  <si>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</si>
  <si>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</si>
  <si>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</si>
  <si>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</si>
  <si>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</si>
  <si>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</si>
  <si>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</si>
  <si>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</si>
  <si>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</si>
  <si>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</si>
  <si>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</si>
  <si>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</si>
  <si>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</si>
  <si>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</si>
  <si>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</si>
  <si>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</si>
  <si>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</si>
  <si>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</si>
  <si>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</si>
  <si>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</si>
  <si>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</si>
  <si>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</si>
  <si>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</si>
  <si>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</si>
  <si>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</si>
  <si>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</si>
  <si>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</si>
  <si>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</si>
  <si>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</si>
  <si>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</si>
  <si>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</si>
  <si>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</si>
  <si>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</si>
  <si>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</si>
  <si>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</si>
  <si>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</si>
  <si>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</si>
  <si>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</si>
  <si>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</si>
  <si>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</si>
  <si>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</si>
  <si>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</si>
  <si>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</si>
  <si>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</si>
  <si>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</si>
  <si>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</si>
  <si>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</si>
  <si>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</si>
  <si>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</si>
  <si>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</si>
  <si>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</si>
  <si>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</si>
  <si>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</si>
  <si>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</si>
  <si>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</si>
  <si>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</si>
  <si>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</si>
  <si>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</si>
  <si>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</si>
  <si>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</si>
  <si>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</si>
  <si>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</si>
  <si>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</si>
  <si>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</si>
  <si>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</si>
  <si>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</si>
  <si>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</si>
  <si>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</si>
  <si>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</si>
  <si>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</si>
  <si>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</si>
  <si>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</si>
  <si>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</si>
  <si>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</si>
  <si>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</si>
  <si>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</si>
  <si>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</si>
  <si>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</si>
  <si>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</si>
  <si>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</si>
  <si>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</si>
  <si>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</si>
  <si>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</si>
  <si>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</si>
  <si>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</si>
  <si>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</si>
  <si>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</si>
  <si>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</si>
  <si>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</si>
  <si>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</si>
  <si>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</si>
  <si>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</si>
  <si>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</si>
  <si>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</si>
  <si>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</si>
  <si>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</si>
  <si>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</si>
  <si>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</si>
  <si>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</si>
  <si>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</si>
  <si>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</si>
  <si>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</si>
  <si>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</si>
  <si>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</si>
  <si>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</si>
  <si>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</si>
  <si>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</si>
  <si>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</si>
  <si>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</si>
  <si>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</si>
  <si>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</si>
  <si>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</si>
  <si>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</si>
  <si>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</si>
  <si>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</si>
  <si>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</si>
  <si>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</si>
  <si>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</si>
  <si>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</si>
  <si>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</si>
  <si>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</si>
  <si>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</si>
  <si>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</si>
  <si>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</si>
  <si>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</si>
  <si>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</si>
  <si>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</si>
  <si>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</si>
  <si>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</si>
  <si>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</si>
  <si>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</si>
  <si>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</si>
  <si>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</si>
  <si>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</si>
  <si>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</si>
  <si>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</si>
  <si>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</si>
  <si>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</si>
  <si>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</si>
  <si>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</si>
  <si>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</si>
  <si>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</si>
  <si>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</si>
  <si>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</si>
  <si>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</si>
  <si>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</si>
  <si>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</si>
  <si>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</si>
  <si>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</si>
  <si>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</si>
  <si>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</si>
  <si>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</si>
  <si>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</si>
  <si>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</si>
  <si>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</si>
  <si>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</si>
  <si>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</si>
  <si>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</si>
  <si>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</si>
  <si>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</si>
  <si>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</si>
  <si>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</si>
  <si>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</si>
  <si>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</si>
  <si>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</si>
  <si>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</si>
  <si>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</si>
  <si>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</si>
  <si>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</si>
  <si>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</si>
  <si>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</si>
  <si>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</si>
  <si>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</si>
  <si>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</si>
  <si>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</si>
  <si>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</si>
  <si>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</si>
  <si>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</si>
  <si>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</si>
  <si>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</si>
  <si>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</si>
  <si>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</si>
  <si>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</si>
  <si>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</si>
  <si>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</si>
  <si>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</si>
  <si>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</si>
  <si>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</si>
  <si>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</si>
  <si>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</si>
  <si>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</si>
  <si>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</si>
  <si>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</si>
  <si>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</si>
  <si>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</si>
  <si>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</si>
  <si>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</si>
  <si>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</si>
  <si>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</si>
  <si>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</si>
  <si>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</si>
  <si>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</si>
  <si>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</si>
  <si>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</si>
  <si>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</si>
  <si>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</si>
  <si>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</si>
  <si>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</si>
  <si>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</si>
  <si>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</si>
  <si>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</si>
  <si>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</si>
  <si>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</si>
  <si>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</si>
  <si>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</si>
  <si>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</si>
  <si>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</si>
  <si>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</si>
  <si>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</si>
  <si>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</si>
  <si>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</si>
  <si>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</si>
  <si>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</si>
  <si>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</si>
  <si>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</si>
  <si>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</si>
  <si>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</si>
  <si>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</si>
  <si>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</si>
  <si>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</si>
  <si>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</si>
  <si>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</si>
  <si>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</si>
  <si>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</si>
  <si>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</si>
  <si>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</si>
  <si>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</si>
  <si>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</si>
  <si>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</si>
  <si>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</si>
  <si>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</si>
  <si>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</si>
  <si>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</si>
  <si>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</si>
  <si>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</si>
  <si>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</si>
  <si>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</si>
  <si>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</si>
  <si>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</si>
  <si>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</si>
  <si>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</si>
  <si>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</si>
  <si>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</si>
  <si>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</si>
  <si>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</si>
  <si>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</si>
  <si>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</si>
  <si>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</si>
  <si>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</si>
  <si>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</si>
  <si>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</si>
  <si>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</si>
  <si>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</si>
  <si>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</si>
  <si>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</si>
  <si>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</si>
  <si>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</si>
  <si>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</si>
  <si>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</si>
  <si>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</si>
  <si>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</si>
  <si>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</si>
  <si>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</si>
  <si>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</si>
  <si>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</si>
  <si>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</si>
  <si>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</si>
  <si>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</si>
  <si>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</si>
  <si>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</si>
  <si>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</si>
  <si>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</si>
  <si>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</si>
  <si>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</si>
  <si>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</si>
  <si>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</si>
  <si>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</si>
  <si>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</si>
  <si>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</si>
  <si>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</si>
  <si>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</si>
  <si>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</si>
  <si>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</si>
  <si>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</si>
  <si>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</si>
  <si>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</si>
  <si>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</si>
  <si>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</si>
  <si>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</si>
  <si>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</si>
  <si>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</si>
  <si>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</si>
  <si>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</si>
  <si>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</si>
  <si>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</si>
  <si>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</si>
  <si>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</si>
  <si>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</si>
  <si>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</si>
  <si>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</si>
  <si>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</si>
  <si>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</si>
  <si>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</si>
  <si>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</si>
  <si>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</si>
  <si>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</si>
  <si>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</si>
  <si>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</si>
  <si>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</si>
  <si>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</si>
  <si>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</si>
  <si>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</si>
  <si>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</si>
  <si>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</si>
  <si>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</si>
  <si>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</si>
  <si>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</si>
  <si>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</si>
  <si>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</si>
  <si>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</si>
  <si>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</si>
  <si>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</si>
  <si>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</si>
  <si>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</si>
  <si>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</si>
  <si>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</si>
  <si>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</si>
  <si>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</si>
  <si>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</si>
  <si>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</si>
  <si>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</si>
  <si>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</si>
  <si>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</si>
  <si>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</si>
  <si>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</si>
  <si>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</si>
  <si>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</si>
  <si>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</si>
  <si>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</si>
  <si>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</si>
  <si>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</si>
  <si>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</si>
  <si>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</si>
  <si>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</si>
  <si>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</si>
  <si>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</si>
  <si>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</si>
  <si>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</si>
  <si>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</si>
  <si>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</si>
  <si>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</si>
  <si>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</si>
  <si>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</si>
  <si>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</si>
  <si>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</si>
  <si>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</si>
  <si>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</si>
  <si>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</si>
  <si>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</si>
  <si>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</si>
  <si>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</si>
  <si>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</si>
  <si>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</si>
  <si>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</si>
  <si>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</si>
  <si>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</si>
  <si>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</si>
  <si>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</si>
  <si>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</si>
  <si>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</si>
  <si>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</si>
  <si>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</si>
  <si>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</si>
  <si>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</si>
  <si>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</si>
  <si>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</si>
  <si>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</si>
  <si>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</si>
  <si>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</si>
  <si>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</si>
  <si>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</si>
  <si>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</si>
  <si>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</si>
  <si>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</si>
  <si>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</si>
  <si>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</si>
  <si>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</si>
  <si>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</si>
  <si>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</si>
  <si>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</si>
  <si>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</si>
  <si>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</si>
  <si>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</si>
  <si>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</si>
  <si>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</si>
  <si>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</si>
  <si>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</si>
  <si>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</si>
  <si>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</si>
  <si>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</si>
  <si>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</si>
  <si>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</si>
  <si>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</si>
  <si>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</si>
  <si>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</si>
  <si>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</si>
  <si>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</si>
  <si>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</si>
  <si>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</si>
  <si>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</si>
  <si>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</si>
  <si>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</si>
  <si>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</si>
  <si>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</si>
  <si>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</si>
  <si>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</si>
  <si>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</si>
  <si>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</si>
  <si>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</si>
  <si>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</si>
  <si>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</si>
  <si>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</si>
  <si>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</si>
  <si>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</si>
  <si>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</si>
  <si>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</si>
  <si>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</si>
  <si>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</si>
  <si>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</si>
  <si>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</si>
  <si>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</si>
  <si>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</si>
  <si>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</si>
  <si>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</si>
  <si>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</si>
  <si>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</si>
  <si>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</si>
  <si>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</si>
  <si>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</si>
  <si>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</si>
  <si>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</si>
  <si>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</si>
  <si>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</si>
  <si>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</si>
  <si>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</si>
  <si>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</si>
  <si>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</si>
  <si>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</si>
  <si>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</si>
  <si>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</si>
  <si>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</si>
  <si>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</si>
  <si>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</si>
  <si>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</si>
  <si>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</si>
  <si>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</si>
  <si>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</si>
  <si>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</si>
  <si>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</si>
  <si>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</si>
  <si>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</si>
  <si>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</si>
  <si>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</si>
  <si>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</si>
  <si>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</si>
  <si>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</si>
  <si>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</si>
  <si>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</si>
  <si>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</si>
  <si>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</si>
  <si>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</si>
  <si>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</si>
  <si>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</si>
  <si>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</si>
  <si>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</si>
  <si>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</si>
  <si>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</si>
  <si>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</si>
  <si>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</si>
  <si>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</si>
  <si>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</si>
  <si>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</si>
  <si>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</si>
  <si>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</si>
  <si>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</si>
  <si>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</si>
  <si>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</si>
  <si>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</si>
  <si>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</si>
  <si>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</si>
  <si>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</si>
  <si>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</si>
  <si>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</si>
  <si>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</si>
  <si>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</si>
  <si>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</si>
  <si>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</si>
  <si>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</si>
  <si>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</si>
  <si>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</si>
  <si>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</si>
  <si>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</si>
  <si>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</si>
  <si>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</si>
  <si>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</si>
  <si>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</si>
  <si>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</si>
  <si>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</si>
  <si>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</si>
  <si>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</si>
  <si>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</si>
  <si>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</si>
  <si>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</si>
  <si>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</si>
  <si>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</si>
  <si>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</si>
  <si>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</si>
  <si>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</si>
  <si>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</si>
  <si>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</si>
  <si>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</si>
  <si>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</si>
  <si>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</si>
  <si>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</si>
  <si>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</si>
  <si>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</si>
  <si>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</si>
  <si>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</si>
  <si>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</si>
  <si>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</si>
  <si>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</si>
  <si>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</si>
  <si>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</si>
  <si>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</si>
  <si>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</si>
  <si>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</si>
  <si>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</si>
  <si>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</si>
  <si>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</si>
  <si>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</si>
  <si>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</si>
  <si>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</si>
  <si>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</si>
  <si>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</si>
  <si>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</si>
  <si>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</si>
  <si>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</si>
  <si>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</si>
  <si>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</si>
  <si>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</si>
  <si>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</si>
  <si>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</si>
  <si>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</si>
  <si>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</si>
  <si>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</si>
  <si>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</si>
  <si>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</si>
  <si>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</si>
  <si>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</si>
  <si>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</si>
  <si>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</si>
  <si>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</si>
  <si>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</si>
  <si>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</si>
  <si>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</si>
  <si>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</si>
  <si>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</si>
  <si>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</si>
  <si>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</si>
  <si>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</si>
  <si>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</si>
  <si>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</si>
  <si>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</si>
  <si>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</si>
  <si>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</si>
  <si>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</si>
  <si>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</si>
  <si>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</si>
  <si>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</si>
  <si>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</si>
  <si>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</si>
  <si>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</si>
  <si>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</si>
  <si>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</si>
  <si>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</si>
  <si>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</si>
  <si>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</si>
  <si>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</si>
  <si>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</si>
  <si>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</si>
  <si>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</si>
  <si>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</si>
  <si>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</si>
  <si>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</si>
  <si>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</si>
  <si>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</si>
  <si>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</si>
  <si>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</si>
  <si>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</si>
  <si>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</si>
  <si>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</si>
  <si>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</si>
  <si>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</si>
  <si>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</si>
  <si>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</si>
  <si>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</si>
  <si>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</si>
  <si>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</si>
  <si>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</si>
  <si>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</si>
  <si>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</si>
  <si>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</si>
  <si>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</si>
  <si>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</si>
  <si>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</si>
  <si>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</si>
  <si>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</si>
  <si>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</si>
  <si>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</si>
  <si>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</si>
  <si>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</si>
  <si>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</si>
  <si>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</si>
  <si>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</si>
  <si>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</si>
  <si>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</si>
  <si>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</si>
  <si>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</si>
  <si>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</si>
  <si>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</si>
  <si>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</si>
  <si>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</si>
  <si>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</si>
  <si>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</si>
  <si>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</si>
  <si>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</si>
  <si>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</si>
  <si>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</si>
  <si>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</si>
  <si>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</si>
  <si>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</si>
  <si>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</si>
  <si>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</si>
  <si>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</si>
  <si>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</si>
  <si>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</si>
  <si>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</si>
  <si>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</si>
  <si>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</si>
  <si>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</si>
  <si>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</si>
  <si>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</si>
  <si>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</si>
  <si>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</si>
  <si>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</si>
  <si>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</si>
  <si>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</si>
  <si>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</si>
  <si>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</si>
  <si>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</si>
  <si>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</si>
  <si>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</si>
  <si>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</si>
  <si>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</si>
  <si>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</si>
  <si>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</si>
  <si>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</si>
  <si>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</si>
  <si>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</si>
  <si>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</si>
  <si>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</si>
  <si>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</si>
  <si>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</si>
  <si>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</si>
  <si>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</si>
  <si>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</si>
  <si>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</si>
  <si>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</si>
  <si>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</si>
  <si>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</si>
  <si>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</si>
  <si>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</si>
  <si>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</si>
  <si>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</si>
  <si>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</si>
  <si>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</si>
  <si>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</si>
  <si>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</si>
  <si>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</si>
  <si>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</si>
  <si>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</si>
  <si>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</si>
  <si>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</si>
  <si>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</si>
  <si>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</si>
  <si>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</si>
  <si>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</si>
  <si>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</si>
  <si>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</si>
  <si>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</si>
  <si>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</si>
  <si>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</si>
  <si>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</si>
  <si>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</si>
  <si>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</si>
  <si>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</si>
  <si>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</si>
  <si>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</si>
  <si>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</si>
  <si>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</si>
  <si>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</si>
  <si>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</si>
  <si>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</si>
  <si>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</si>
  <si>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</si>
  <si>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</si>
  <si>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</si>
  <si>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</si>
  <si>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</si>
  <si>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</si>
  <si>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</si>
  <si>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</si>
  <si>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</si>
  <si>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</si>
  <si>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</si>
  <si>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</si>
  <si>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</si>
  <si>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</si>
  <si>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</si>
  <si>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</si>
  <si>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</si>
  <si>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</si>
  <si>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</si>
  <si>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</si>
  <si>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</si>
  <si>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</si>
  <si>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</si>
  <si>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</si>
  <si>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</si>
  <si>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</si>
  <si>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</si>
  <si>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</si>
  <si>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</si>
  <si>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</si>
  <si>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</si>
  <si>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</si>
  <si>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</si>
  <si>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</si>
  <si>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</si>
  <si>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</si>
  <si>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</si>
  <si>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</si>
  <si>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</si>
  <si>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</si>
  <si>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</si>
  <si>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</si>
  <si>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</si>
  <si>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</si>
  <si>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</si>
  <si>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</si>
  <si>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</si>
  <si>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</si>
  <si>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</si>
  <si>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</si>
  <si>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</si>
  <si>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</si>
  <si>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</si>
  <si>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</si>
  <si>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</si>
  <si>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</si>
  <si>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</si>
  <si>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</si>
  <si>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</si>
  <si>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</si>
  <si>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</si>
  <si>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</si>
  <si>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</si>
  <si>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</si>
  <si>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</si>
  <si>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</si>
  <si>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</si>
  <si>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</si>
  <si>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</si>
  <si>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</si>
  <si>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</si>
  <si>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</si>
  <si>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</si>
  <si>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</si>
  <si>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</si>
  <si>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</si>
  <si>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</si>
  <si>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</si>
  <si>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</si>
  <si>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</si>
  <si>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</si>
  <si>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</si>
  <si>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</si>
  <si>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</si>
  <si>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</si>
  <si>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</si>
  <si>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</si>
  <si>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</si>
  <si>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</si>
  <si>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</si>
  <si>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</si>
  <si>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</si>
  <si>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</si>
  <si>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</si>
  <si>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</si>
  <si>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</si>
  <si>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</si>
  <si>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</si>
  <si>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</si>
  <si>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</si>
  <si>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</si>
  <si>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</si>
  <si>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</si>
  <si>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</si>
  <si>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</si>
  <si>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</si>
  <si>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</si>
  <si>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</si>
  <si>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</si>
  <si>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</si>
  <si>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</si>
  <si>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</si>
  <si>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</si>
  <si>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</si>
  <si>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</si>
  <si>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</si>
  <si>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</si>
  <si>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</si>
  <si>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</si>
  <si>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</si>
  <si>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</si>
  <si>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</si>
  <si>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</si>
  <si>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</si>
  <si>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</si>
  <si>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</si>
  <si>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</si>
  <si>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</si>
  <si>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</si>
  <si>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</si>
  <si>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</si>
  <si>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</si>
  <si>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</si>
  <si>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</si>
  <si>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</si>
  <si>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</si>
  <si>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</si>
  <si>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</si>
  <si>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</si>
  <si>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</si>
  <si>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</si>
  <si>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</si>
  <si>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</si>
  <si>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</si>
  <si>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</si>
  <si>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</si>
  <si>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</si>
  <si>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</si>
  <si>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</si>
  <si>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</si>
  <si>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</si>
  <si>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</si>
  <si>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</si>
  <si>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</si>
  <si>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</si>
  <si>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</si>
  <si>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</si>
  <si>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</si>
  <si>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</si>
  <si>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</si>
  <si>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</si>
  <si>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</si>
  <si>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</si>
  <si>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</si>
  <si>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</si>
  <si>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</si>
  <si>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</si>
  <si>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</si>
  <si>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</si>
  <si>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</si>
  <si>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</si>
  <si>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</si>
  <si>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</si>
  <si>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</si>
  <si>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</si>
  <si>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</si>
  <si>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</si>
  <si>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</si>
  <si>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</si>
  <si>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</si>
  <si>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</si>
  <si>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</si>
  <si>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</si>
  <si>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</si>
  <si>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</si>
  <si>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</si>
  <si>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</si>
  <si>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</si>
  <si>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</si>
  <si>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</si>
  <si>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</si>
  <si>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</si>
  <si>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</si>
  <si>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</si>
  <si>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</si>
  <si>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</si>
  <si>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</si>
  <si>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</si>
  <si>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</si>
  <si>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</si>
  <si>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</si>
  <si>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</si>
  <si>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</si>
  <si>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</si>
  <si>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</si>
  <si>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</si>
  <si>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</si>
  <si>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</si>
  <si>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</si>
  <si>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</si>
  <si>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</si>
  <si>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</si>
  <si>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</si>
  <si>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</si>
  <si>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</si>
  <si>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</si>
  <si>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</si>
  <si>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</si>
  <si>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</si>
  <si>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</si>
  <si>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</si>
  <si>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</si>
  <si>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</si>
  <si>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</si>
  <si>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</si>
  <si>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</si>
  <si>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</si>
  <si>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</si>
  <si>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</si>
  <si>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</si>
  <si>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</si>
  <si>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</si>
  <si>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</si>
  <si>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</si>
  <si>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</si>
  <si>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</si>
  <si>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</si>
  <si>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</si>
  <si>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</si>
  <si>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</si>
  <si>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</si>
  <si>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</si>
  <si>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</si>
  <si>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</si>
  <si>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</si>
  <si>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</si>
  <si>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</si>
  <si>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</si>
  <si>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</si>
  <si>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</si>
  <si>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</si>
  <si>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</si>
  <si>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</si>
  <si>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</si>
  <si>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</si>
  <si>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</si>
  <si>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</si>
  <si>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</si>
  <si>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</si>
  <si>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</si>
  <si>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</si>
  <si>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</si>
  <si>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</si>
  <si>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</si>
  <si>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</si>
  <si>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</si>
  <si>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</si>
  <si>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</si>
  <si>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</si>
  <si>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</si>
  <si>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</si>
  <si>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</si>
  <si>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</si>
  <si>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</si>
  <si>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</si>
  <si>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</si>
  <si>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</si>
  <si>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</si>
  <si>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</si>
  <si>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</si>
  <si>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</si>
  <si>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</si>
  <si>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</si>
  <si>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</si>
  <si>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</si>
  <si>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</si>
  <si>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</si>
  <si>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</si>
  <si>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</si>
  <si>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</si>
  <si>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</si>
  <si>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</si>
  <si>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</si>
  <si>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</si>
  <si>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</si>
  <si>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</si>
  <si>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</si>
  <si>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</si>
  <si>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</si>
  <si>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</si>
  <si>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</si>
  <si>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</si>
  <si>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</si>
  <si>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</si>
  <si>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</si>
  <si>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</si>
  <si>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</si>
  <si>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</si>
  <si>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</si>
  <si>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</si>
  <si>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</si>
  <si>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</si>
  <si>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</si>
  <si>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</si>
  <si>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</si>
  <si>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</si>
  <si>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</si>
  <si>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</si>
  <si>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</si>
  <si>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</si>
  <si>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</si>
  <si>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</si>
  <si>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</si>
  <si>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</si>
  <si>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</si>
  <si>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</si>
  <si>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</si>
  <si>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</si>
  <si>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</si>
  <si>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</si>
  <si>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</si>
  <si>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</si>
  <si>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</si>
  <si>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</si>
  <si>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</si>
  <si>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</si>
  <si>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</si>
  <si>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</si>
  <si>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</si>
  <si>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</si>
  <si>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</si>
  <si>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</si>
  <si>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</si>
  <si>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</si>
  <si>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</si>
  <si>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</si>
  <si>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</si>
  <si>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</si>
  <si>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</si>
  <si>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</si>
  <si>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</si>
  <si>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</si>
  <si>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</si>
  <si>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</si>
  <si>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</si>
  <si>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</si>
  <si>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</si>
  <si>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</si>
  <si>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</si>
  <si>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</si>
  <si>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</si>
  <si>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</si>
  <si>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</si>
  <si>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</si>
  <si>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</si>
  <si>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</si>
  <si>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</si>
  <si>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</si>
  <si>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</si>
  <si>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</si>
  <si>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</si>
  <si>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</si>
  <si>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</si>
  <si>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</si>
  <si>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</si>
  <si>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</si>
  <si>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</si>
  <si>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</si>
  <si>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</si>
  <si>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</si>
  <si>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</si>
  <si>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</si>
  <si>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</si>
  <si>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</si>
  <si>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</si>
  <si>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</si>
  <si>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</si>
  <si>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</si>
  <si>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</si>
  <si>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</si>
  <si>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</si>
  <si>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</si>
  <si>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</si>
  <si>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</si>
  <si>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</si>
  <si>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</si>
  <si>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</si>
  <si>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</si>
  <si>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</si>
  <si>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</si>
  <si>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</si>
  <si>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</si>
  <si>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</si>
  <si>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</si>
  <si>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</si>
  <si>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</si>
  <si>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</si>
  <si>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</si>
  <si>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</si>
  <si>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</si>
  <si>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</si>
  <si>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</si>
  <si>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</si>
  <si>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</si>
  <si>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</si>
  <si>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</si>
  <si>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</si>
  <si>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</si>
  <si>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</si>
  <si>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</si>
  <si>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</si>
  <si>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</si>
  <si>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</si>
  <si>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</si>
  <si>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</si>
  <si>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</si>
  <si>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</si>
  <si>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</si>
  <si>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</si>
  <si>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</si>
  <si>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</si>
  <si>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</si>
  <si>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</si>
  <si>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</si>
  <si>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</si>
  <si>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</si>
  <si>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</si>
  <si>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</si>
  <si>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</si>
  <si>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</si>
  <si>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</si>
  <si>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</si>
  <si>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</si>
  <si>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</si>
  <si>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</si>
  <si>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</si>
  <si>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</si>
  <si>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</si>
  <si>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</si>
  <si>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</si>
  <si>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</si>
  <si>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</si>
  <si>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</si>
  <si>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</si>
  <si>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</si>
  <si>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</si>
  <si>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</si>
  <si>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</si>
  <si>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</si>
  <si>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</si>
  <si>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</si>
  <si>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</si>
  <si>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</si>
  <si>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</si>
  <si>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</si>
  <si>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</si>
  <si>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</si>
  <si>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</si>
  <si>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</si>
  <si>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</si>
  <si>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</si>
  <si>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</si>
  <si>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</si>
  <si>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</si>
  <si>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</si>
  <si>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</si>
  <si>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</si>
  <si>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</si>
  <si>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</si>
  <si>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</si>
  <si>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</si>
  <si>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</si>
  <si>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</si>
  <si>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</si>
  <si>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</si>
  <si>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</si>
  <si>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</si>
  <si>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</si>
  <si>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</si>
  <si>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</si>
  <si>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</si>
  <si>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</si>
  <si>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</si>
  <si>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</si>
  <si>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</si>
  <si>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</si>
  <si>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</si>
  <si>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</si>
  <si>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</si>
  <si>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</si>
  <si>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</si>
  <si>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</si>
  <si>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</si>
  <si>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</si>
  <si>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</si>
  <si>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</si>
  <si>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</si>
  <si>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</si>
  <si>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</si>
  <si>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</si>
  <si>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</si>
  <si>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</si>
  <si>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</si>
  <si>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</si>
  <si>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</si>
  <si>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</si>
  <si>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</si>
  <si>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</si>
  <si>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</si>
  <si>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</si>
  <si>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</si>
  <si>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</si>
  <si>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</si>
  <si>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</si>
  <si>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</si>
  <si>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</si>
  <si>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</si>
  <si>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</si>
  <si>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</si>
  <si>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</si>
  <si>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</si>
  <si>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</si>
  <si>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</si>
  <si>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</si>
  <si>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</si>
  <si>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</si>
  <si>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</si>
  <si>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</si>
  <si>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</si>
  <si>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</si>
  <si>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</si>
  <si>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</si>
  <si>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</si>
  <si>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</si>
  <si>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</si>
  <si>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</si>
  <si>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</si>
  <si>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</si>
  <si>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</si>
  <si>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</si>
  <si>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</si>
  <si>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</si>
  <si>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</si>
  <si>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</si>
  <si>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</si>
  <si>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</si>
  <si>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</si>
  <si>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</si>
  <si>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</si>
  <si>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</si>
  <si>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</si>
  <si>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</si>
  <si>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</si>
  <si>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</si>
  <si>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</si>
  <si>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</si>
  <si>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</si>
  <si>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</si>
  <si>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</si>
  <si>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</si>
  <si>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</si>
  <si>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</si>
  <si>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</si>
  <si>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</si>
  <si>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</si>
  <si>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</si>
  <si>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</si>
  <si>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</si>
  <si>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</si>
  <si>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</si>
  <si>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</si>
  <si>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</si>
  <si>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</si>
  <si>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</si>
  <si>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</si>
  <si>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</si>
  <si>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</si>
  <si>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</si>
  <si>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</si>
  <si>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</si>
  <si>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</si>
  <si>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</si>
  <si>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</si>
  <si>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</si>
  <si>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</si>
  <si>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</si>
  <si>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</si>
  <si>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</si>
  <si>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</si>
  <si>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</si>
  <si>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</si>
  <si>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</si>
  <si>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</si>
  <si>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</si>
  <si>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</si>
  <si>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</si>
  <si>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</si>
  <si>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</si>
  <si>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</si>
  <si>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</si>
  <si>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</si>
  <si>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</si>
  <si>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</si>
  <si>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</si>
  <si>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</si>
  <si>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</si>
  <si>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</si>
  <si>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</si>
  <si>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</si>
  <si>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</si>
  <si>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</si>
  <si>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</si>
  <si>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</si>
  <si>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</si>
  <si>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</si>
  <si>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</si>
  <si>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</si>
  <si>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</si>
  <si>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</si>
  <si>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</si>
  <si>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</si>
  <si>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</si>
  <si>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</si>
  <si>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</si>
  <si>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</si>
  <si>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</si>
  <si>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</si>
  <si>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</si>
  <si>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</si>
  <si>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</si>
  <si>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</si>
  <si>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</si>
  <si>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</si>
  <si>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</si>
  <si>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</si>
  <si>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</si>
  <si>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</si>
  <si>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</si>
  <si>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</si>
  <si>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</si>
  <si>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</si>
  <si>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</si>
  <si>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</si>
  <si>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</si>
  <si>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</si>
  <si>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</si>
  <si>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</si>
  <si>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</si>
  <si>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</si>
  <si>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</si>
  <si>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</si>
  <si>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</si>
  <si>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</si>
  <si>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</si>
  <si>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</si>
  <si>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</si>
  <si>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</si>
  <si>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</si>
  <si>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</si>
  <si>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</si>
  <si>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</si>
  <si>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</si>
  <si>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</si>
  <si>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</si>
  <si>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</si>
  <si>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</si>
  <si>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</si>
  <si>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</si>
  <si>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</si>
  <si>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</si>
  <si>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</si>
  <si>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</si>
  <si>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</si>
  <si>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</si>
  <si>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</si>
  <si>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</si>
  <si>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</si>
  <si>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</si>
  <si>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</si>
  <si>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</si>
  <si>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</si>
  <si>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</si>
  <si>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</si>
  <si>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</si>
  <si>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</si>
  <si>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</si>
  <si>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</si>
  <si>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</si>
  <si>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</si>
  <si>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</si>
  <si>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</si>
  <si>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</si>
  <si>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</si>
  <si>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</si>
  <si>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</si>
  <si>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</si>
  <si>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</si>
  <si>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</si>
  <si>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</si>
  <si>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</si>
  <si>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</si>
  <si>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</si>
  <si>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</si>
  <si>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</si>
  <si>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</si>
  <si>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</si>
  <si>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</si>
  <si>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</si>
  <si>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</si>
  <si>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</si>
  <si>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</si>
  <si>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</si>
  <si>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</si>
  <si>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</si>
  <si>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</si>
  <si>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</si>
  <si>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</si>
  <si>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</si>
  <si>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</si>
  <si>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</si>
  <si>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</si>
  <si>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</si>
  <si>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</si>
  <si>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</si>
  <si>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</si>
  <si>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</si>
  <si>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</si>
  <si>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</si>
  <si>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</si>
  <si>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</si>
  <si>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</si>
  <si>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</si>
  <si>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</si>
  <si>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</si>
  <si>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</si>
  <si>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</si>
  <si>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</si>
  <si>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</si>
  <si>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</si>
  <si>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</si>
  <si>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</si>
  <si>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</si>
  <si>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</si>
  <si>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</si>
  <si>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</si>
  <si>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</si>
  <si>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</si>
  <si>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</si>
  <si>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</si>
  <si>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</si>
  <si>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</si>
  <si>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</si>
  <si>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</si>
  <si>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</si>
  <si>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</si>
  <si>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</si>
  <si>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</si>
  <si>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</si>
  <si>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</si>
  <si>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</si>
  <si>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</si>
  <si>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</si>
  <si>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</si>
  <si>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</si>
  <si>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</si>
  <si>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</si>
  <si>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</si>
  <si>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</si>
  <si>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</si>
  <si>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</si>
  <si>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</si>
  <si>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</si>
  <si>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</si>
  <si>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</si>
  <si>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</si>
  <si>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</si>
  <si>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</si>
  <si>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</si>
  <si>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</si>
  <si>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</si>
  <si>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</si>
  <si>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</si>
  <si>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</si>
  <si>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</si>
  <si>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</si>
  <si>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</si>
  <si>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</si>
  <si>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</si>
  <si>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</si>
  <si>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</si>
  <si>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</si>
  <si>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</si>
  <si>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</si>
  <si>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</si>
  <si>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</si>
  <si>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</si>
  <si>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</si>
  <si>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</si>
  <si>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</si>
  <si>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</si>
  <si>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</si>
  <si>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</si>
  <si>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</si>
  <si>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</si>
  <si>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</si>
  <si>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</si>
  <si>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</si>
  <si>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</si>
  <si>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</si>
  <si>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</si>
  <si>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</si>
  <si>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</si>
  <si>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</si>
  <si>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</si>
  <si>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</si>
  <si>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</si>
  <si>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</si>
  <si>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</si>
  <si>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</si>
  <si>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</si>
  <si>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</si>
  <si>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</si>
  <si>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</si>
  <si>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</si>
  <si>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</si>
  <si>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</si>
  <si>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</si>
  <si>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</si>
  <si>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</si>
  <si>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</si>
  <si>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</si>
  <si>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</si>
  <si>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</si>
  <si>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</si>
  <si>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</si>
  <si>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</si>
  <si>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</si>
  <si>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</si>
  <si>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</si>
  <si>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</si>
  <si>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</si>
  <si>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</si>
  <si>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</si>
  <si>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</si>
  <si>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</si>
  <si>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</si>
  <si>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</si>
  <si>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</si>
  <si>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</si>
  <si>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</si>
  <si>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</si>
  <si>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</si>
  <si>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</si>
  <si>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</si>
  <si>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</si>
  <si>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</si>
  <si>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</si>
  <si>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</si>
  <si>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</si>
  <si>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</si>
  <si>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</si>
  <si>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</si>
  <si>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</si>
  <si>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</si>
  <si>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</si>
  <si>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</si>
  <si>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</si>
  <si>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</si>
  <si>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</si>
  <si>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</si>
  <si>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</si>
  <si>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</si>
  <si>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</si>
  <si>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</si>
  <si>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</si>
  <si>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</si>
  <si>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</si>
  <si>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</si>
  <si>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</si>
  <si>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</si>
  <si>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</si>
  <si>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</si>
  <si>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</si>
  <si>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</si>
  <si>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</si>
  <si>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</si>
  <si>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</si>
  <si>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</si>
  <si>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</si>
  <si>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</si>
  <si>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</si>
  <si>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</si>
  <si>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</si>
  <si>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</si>
  <si>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</si>
  <si>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</si>
  <si>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</si>
  <si>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</si>
  <si>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</si>
  <si>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</si>
  <si>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</si>
  <si>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</si>
  <si>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</si>
  <si>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</si>
  <si>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</si>
  <si>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</si>
  <si>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</si>
  <si>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</si>
  <si>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</si>
  <si>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</si>
  <si>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</si>
  <si>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</si>
  <si>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</si>
  <si>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</si>
  <si>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</si>
  <si>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</si>
  <si>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</si>
  <si>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</si>
  <si>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</si>
  <si>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</si>
  <si>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</si>
  <si>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</si>
  <si>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</si>
  <si>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</si>
  <si>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</si>
  <si>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</si>
  <si>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</si>
  <si>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</si>
  <si>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</si>
  <si>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</si>
  <si>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</si>
  <si>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</si>
  <si>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</si>
  <si>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</si>
  <si>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</si>
  <si>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</si>
  <si>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</si>
  <si>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</si>
  <si>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</si>
  <si>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</si>
  <si>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</si>
  <si>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</si>
  <si>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</si>
  <si>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</si>
  <si>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</si>
  <si>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</si>
  <si>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</si>
  <si>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</si>
  <si>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</si>
  <si>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</si>
  <si>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</si>
  <si>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</si>
  <si>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</si>
  <si>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</si>
  <si>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</si>
  <si>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</si>
  <si>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</si>
  <si>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</si>
  <si>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</si>
  <si>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</si>
  <si>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</si>
  <si>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</si>
  <si>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</si>
  <si>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</si>
  <si>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</si>
  <si>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</si>
  <si>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</si>
  <si>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</si>
  <si>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</si>
  <si>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</si>
  <si>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</si>
  <si>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</si>
  <si>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</si>
  <si>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</si>
  <si>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</si>
  <si>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</si>
  <si>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</si>
  <si>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</si>
  <si>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</si>
  <si>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</si>
  <si>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</si>
  <si>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</si>
  <si>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</si>
  <si>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</si>
  <si>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</si>
  <si>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</si>
  <si>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</si>
  <si>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</si>
  <si>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</si>
  <si>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</si>
  <si>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</si>
  <si>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</si>
  <si>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</si>
  <si>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</si>
  <si>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</si>
  <si>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</si>
  <si>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</si>
  <si>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</si>
  <si>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</si>
  <si>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</si>
  <si>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</si>
  <si>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</si>
  <si>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</si>
  <si>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</si>
  <si>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</si>
  <si>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</si>
  <si>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</si>
  <si>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</si>
  <si>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</si>
  <si>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</si>
  <si>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</si>
  <si>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</si>
  <si>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</si>
  <si>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</si>
  <si>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</si>
  <si>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</si>
  <si>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</si>
  <si>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</si>
  <si>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</si>
  <si>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</si>
  <si>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</si>
  <si>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</si>
  <si>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</si>
  <si>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</si>
  <si>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</si>
  <si>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</si>
  <si>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</si>
  <si>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</si>
  <si>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</si>
  <si>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</si>
  <si>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</si>
  <si>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</si>
  <si>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</si>
  <si>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</si>
  <si>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</si>
  <si>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</si>
  <si>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</si>
  <si>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</si>
  <si>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</si>
  <si>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</si>
  <si>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</si>
  <si>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</si>
  <si>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</si>
  <si>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</si>
  <si>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</si>
  <si>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</si>
  <si>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</si>
  <si>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</si>
  <si>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</si>
  <si>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</si>
  <si>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</si>
  <si>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</si>
  <si>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</si>
  <si>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</si>
  <si>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</si>
  <si>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</si>
  <si>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</si>
  <si>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</si>
  <si>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</si>
  <si>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</si>
  <si>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</si>
  <si>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</si>
  <si>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</si>
  <si>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</si>
  <si>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</si>
  <si>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</si>
  <si>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</si>
  <si>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</si>
  <si>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</si>
  <si>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</si>
  <si>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</si>
  <si>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</si>
  <si>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</si>
  <si>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</si>
  <si>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</si>
  <si>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</si>
  <si>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</si>
  <si>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</si>
  <si>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</si>
  <si>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</si>
  <si>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</si>
  <si>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</si>
  <si>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</si>
  <si>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</si>
  <si>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</si>
  <si>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</si>
  <si>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</si>
  <si>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</si>
  <si>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</si>
  <si>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</si>
  <si>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</si>
  <si>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</si>
  <si>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</si>
  <si>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</si>
  <si>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</si>
  <si>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</si>
  <si>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</si>
  <si>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</si>
  <si>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</si>
  <si>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</si>
  <si>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</si>
  <si>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</si>
  <si>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</si>
  <si>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</si>
  <si>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</si>
  <si>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</si>
  <si>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</si>
  <si>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</si>
  <si>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</si>
  <si>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</si>
  <si>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</si>
  <si>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</si>
  <si>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</si>
  <si>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</si>
  <si>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</si>
  <si>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</si>
  <si>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</si>
  <si>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</si>
  <si>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</si>
  <si>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</si>
  <si>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</si>
  <si>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</si>
  <si>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</si>
  <si>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</si>
  <si>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</si>
  <si>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</si>
  <si>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</si>
  <si>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</si>
  <si>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</si>
  <si>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</si>
  <si>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</si>
  <si>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</si>
  <si>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</si>
  <si>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</si>
  <si>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</si>
  <si>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</si>
  <si>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</si>
  <si>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</si>
  <si>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</si>
  <si>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</si>
  <si>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</si>
  <si>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</si>
  <si>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</si>
  <si>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</si>
  <si>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</si>
  <si>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</si>
  <si>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</si>
  <si>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</si>
  <si>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</si>
  <si>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</si>
  <si>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</si>
  <si>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</si>
  <si>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</si>
  <si>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</si>
  <si>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</si>
  <si>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</si>
  <si>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</si>
  <si>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</si>
  <si>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</si>
  <si>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</si>
  <si>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</si>
  <si>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</si>
  <si>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</si>
  <si>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</si>
  <si>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</si>
  <si>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</si>
  <si>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</si>
  <si>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</si>
  <si>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</si>
  <si>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</si>
  <si>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</si>
  <si>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</si>
  <si>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</si>
  <si>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</si>
  <si>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</si>
  <si>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</si>
  <si>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</si>
  <si>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</si>
  <si>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</si>
  <si>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</si>
  <si>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</si>
  <si>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</si>
  <si>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</si>
  <si>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</si>
  <si>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</si>
  <si>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</si>
  <si>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</si>
  <si>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</si>
  <si>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</si>
  <si>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</si>
  <si>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</si>
  <si>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</si>
  <si>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</si>
  <si>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</si>
  <si>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</si>
  <si>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</si>
  <si>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</si>
  <si>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</si>
  <si>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</si>
  <si>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</si>
  <si>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</si>
  <si>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</si>
  <si>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</si>
  <si>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</si>
  <si>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</si>
  <si>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</si>
  <si>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</si>
  <si>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</si>
  <si>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</si>
  <si>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</si>
  <si>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</si>
  <si>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</si>
  <si>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</si>
  <si>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</si>
  <si>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</si>
  <si>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</si>
  <si>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</si>
  <si>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</si>
  <si>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</si>
  <si>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</si>
  <si>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</si>
  <si>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</si>
  <si>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</si>
  <si>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</si>
  <si>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</si>
  <si>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</si>
  <si>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</si>
  <si>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</si>
  <si>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</si>
  <si>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</si>
  <si>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</si>
  <si>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</si>
  <si>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</si>
  <si>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</si>
  <si>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</si>
  <si>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</si>
  <si>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</si>
  <si>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</si>
  <si>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</si>
  <si>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</si>
  <si>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</si>
  <si>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</si>
  <si>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</si>
  <si>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</si>
  <si>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</si>
  <si>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</si>
  <si>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</si>
  <si>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</si>
  <si>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</si>
  <si>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</si>
  <si>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</si>
  <si>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</si>
  <si>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</si>
  <si>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</si>
  <si>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</si>
  <si>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</si>
  <si>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</si>
  <si>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</si>
  <si>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</si>
  <si>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</si>
  <si>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</si>
  <si>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</si>
  <si>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</si>
  <si>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</si>
  <si>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</si>
  <si>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</si>
  <si>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</si>
  <si>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</si>
  <si>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</si>
  <si>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</si>
  <si>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</si>
  <si>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</si>
  <si>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</si>
  <si>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</si>
  <si>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</si>
  <si>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</si>
  <si>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</si>
  <si>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</si>
  <si>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</si>
  <si>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</si>
  <si>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</si>
  <si>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</si>
  <si>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</si>
  <si>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</si>
  <si>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</si>
  <si>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</si>
  <si>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</si>
  <si>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</si>
  <si>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</si>
  <si>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</si>
  <si>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</si>
  <si>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</si>
  <si>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</si>
  <si>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</si>
  <si>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</si>
  <si>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</si>
  <si>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</si>
  <si>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</si>
  <si>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</si>
  <si>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</si>
  <si>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</si>
  <si>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</si>
  <si>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</si>
  <si>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</si>
  <si>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</si>
  <si>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</si>
  <si>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</si>
  <si>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</si>
  <si>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</si>
  <si>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</si>
  <si>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</si>
  <si>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</si>
  <si>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</si>
  <si>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</si>
  <si>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</si>
  <si>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</si>
  <si>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</si>
  <si>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</si>
  <si>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</si>
  <si>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</si>
  <si>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</si>
  <si>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</si>
  <si>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</si>
  <si>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</si>
  <si>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</si>
  <si>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</si>
  <si>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</si>
  <si>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</si>
  <si>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</si>
  <si>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</si>
  <si>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</si>
  <si>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</si>
  <si>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</si>
  <si>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</si>
  <si>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</si>
  <si>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</si>
  <si>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</si>
  <si>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</si>
  <si>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</si>
  <si>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</si>
  <si>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</si>
  <si>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</si>
  <si>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</si>
  <si>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</si>
  <si>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</si>
  <si>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</si>
  <si>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</si>
  <si>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</si>
  <si>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</si>
  <si>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</si>
  <si>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</si>
  <si>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</si>
  <si>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</si>
  <si>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</si>
  <si>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</si>
  <si>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</si>
  <si>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</si>
  <si>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</si>
  <si>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</si>
  <si>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</si>
  <si>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</si>
  <si>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</si>
  <si>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</si>
  <si>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</si>
  <si>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</si>
  <si>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</si>
  <si>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</si>
  <si>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</si>
  <si>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</si>
  <si>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</si>
  <si>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</si>
  <si>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</si>
  <si>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</si>
  <si>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</si>
  <si>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</si>
  <si>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</si>
  <si>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</si>
  <si>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</si>
  <si>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</si>
  <si>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</si>
  <si>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</si>
  <si>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</si>
  <si>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</si>
  <si>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</si>
  <si>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</si>
  <si>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</si>
  <si>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</si>
  <si>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</si>
  <si>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</si>
  <si>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</si>
  <si>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</si>
  <si>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</si>
  <si>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</si>
  <si>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</si>
  <si>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</si>
  <si>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</si>
  <si>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</si>
  <si>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</si>
  <si>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</si>
  <si>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</si>
  <si>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</si>
  <si>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</si>
  <si>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</si>
  <si>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</si>
  <si>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</si>
  <si>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</si>
  <si>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</si>
  <si>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</si>
  <si>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</si>
  <si>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</si>
  <si>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</si>
  <si>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</si>
  <si>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</si>
  <si>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</si>
  <si>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</si>
  <si>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</si>
  <si>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</si>
  <si>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</si>
  <si>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</si>
  <si>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</si>
  <si>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</si>
  <si>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</si>
  <si>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</si>
  <si>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</si>
  <si>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</si>
  <si>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</si>
  <si>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</si>
  <si>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</si>
  <si>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</si>
  <si>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</si>
  <si>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</si>
  <si>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</si>
  <si>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</si>
  <si>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</si>
  <si>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</si>
  <si>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</si>
  <si>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</si>
  <si>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</si>
  <si>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</si>
  <si>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</si>
  <si>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</si>
  <si>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</si>
  <si>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</si>
  <si>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</si>
  <si>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</si>
  <si>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</si>
  <si>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</si>
  <si>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</si>
  <si>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</si>
  <si>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</si>
  <si>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</si>
  <si>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</si>
  <si>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</si>
  <si>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</si>
  <si>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</si>
  <si>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</si>
  <si>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</si>
  <si>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</si>
  <si>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</si>
  <si>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</si>
  <si>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</si>
  <si>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</si>
  <si>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</si>
  <si>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</si>
  <si>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</si>
  <si>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</si>
  <si>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</si>
  <si>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</si>
  <si>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</si>
  <si>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</si>
  <si>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</si>
  <si>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</si>
  <si>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</si>
  <si>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</si>
  <si>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</si>
  <si>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</si>
  <si>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</si>
  <si>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</si>
  <si>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</si>
  <si>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</si>
  <si>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</si>
  <si>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</si>
  <si>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</si>
  <si>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</si>
  <si>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</si>
  <si>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</si>
  <si>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</si>
  <si>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</si>
  <si>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</si>
  <si>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</si>
  <si>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</si>
  <si>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</si>
  <si>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</si>
  <si>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</si>
  <si>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</si>
  <si>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</si>
  <si>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</si>
  <si>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</si>
  <si>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</si>
  <si>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</si>
  <si>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</si>
  <si>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</si>
  <si>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</si>
  <si>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</si>
  <si>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</si>
  <si>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</si>
  <si>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</si>
  <si>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</si>
  <si>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</si>
  <si>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</si>
  <si>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</si>
  <si>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</si>
  <si>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</si>
  <si>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</si>
  <si>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</si>
  <si>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</si>
  <si>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</si>
  <si>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</si>
  <si>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</si>
  <si>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</si>
  <si>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</si>
  <si>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</si>
  <si>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</si>
  <si>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</si>
  <si>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</si>
  <si>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</si>
  <si>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</si>
  <si>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</si>
  <si>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</si>
  <si>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</si>
  <si>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</si>
  <si>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</si>
  <si>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</si>
  <si>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</si>
  <si>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</si>
  <si>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</si>
  <si>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</si>
  <si>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</si>
  <si>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</si>
  <si>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</si>
  <si>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</si>
  <si>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</si>
  <si>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</si>
  <si>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</si>
  <si>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</si>
  <si>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</si>
  <si>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</si>
  <si>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</si>
  <si>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</si>
  <si>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</si>
  <si>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</si>
  <si>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</si>
  <si>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</si>
  <si>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</si>
  <si>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</si>
  <si>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</si>
  <si>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</si>
  <si>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</si>
  <si>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</si>
  <si>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</si>
  <si>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</si>
  <si>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</si>
  <si>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</si>
  <si>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</si>
  <si>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</si>
  <si>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</si>
  <si>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</si>
  <si>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</si>
  <si>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</si>
  <si>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</si>
  <si>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</si>
  <si>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</si>
  <si>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</si>
  <si>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</si>
  <si>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</si>
  <si>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</si>
  <si>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</si>
  <si>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</si>
  <si>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</si>
  <si>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</si>
  <si>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</si>
  <si>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</si>
  <si>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</si>
  <si>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</si>
  <si>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</si>
  <si>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</si>
  <si>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</si>
  <si>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</si>
  <si>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</si>
  <si>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</si>
  <si>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</si>
  <si>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</si>
  <si>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</si>
  <si>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</si>
  <si>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</si>
  <si>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</si>
  <si>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</si>
  <si>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</si>
  <si>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</si>
  <si>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</si>
  <si>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</si>
  <si>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</si>
  <si>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</si>
  <si>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</si>
  <si>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</si>
  <si>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</si>
  <si>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</si>
  <si>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</si>
  <si>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</si>
  <si>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</si>
  <si>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</si>
  <si>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</si>
  <si>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</si>
  <si>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</si>
  <si>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</si>
  <si>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</si>
  <si>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</si>
  <si>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</si>
  <si>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</si>
  <si>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</si>
  <si>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</si>
  <si>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</si>
  <si>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</si>
  <si>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</si>
  <si>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</si>
  <si>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</si>
  <si>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</si>
  <si>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</si>
  <si>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</si>
  <si>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</si>
  <si>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</si>
  <si>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</si>
  <si>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</si>
  <si>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</si>
  <si>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</si>
  <si>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</si>
  <si>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</si>
  <si>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</si>
  <si>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</si>
  <si>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</si>
  <si>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</si>
  <si>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</si>
  <si>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</si>
  <si>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</si>
  <si>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</si>
  <si>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</si>
  <si>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</si>
  <si>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</si>
  <si>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</si>
  <si>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</si>
  <si>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</si>
  <si>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</si>
  <si>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</si>
  <si>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</si>
  <si>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</si>
  <si>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</si>
  <si>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</si>
  <si>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</si>
  <si>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</si>
  <si>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</si>
  <si>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</si>
  <si>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</si>
  <si>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</si>
  <si>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</si>
  <si>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</si>
  <si>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</si>
  <si>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</si>
  <si>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</si>
  <si>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</si>
  <si>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</si>
  <si>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</si>
  <si>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</si>
  <si>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</si>
  <si>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</si>
  <si>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</si>
  <si>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</si>
  <si>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</si>
  <si>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</si>
  <si>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</si>
  <si>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</si>
  <si>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</si>
  <si>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</si>
  <si>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</si>
  <si>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</si>
  <si>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</si>
  <si>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</si>
  <si>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</si>
  <si>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</si>
  <si>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</si>
  <si>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</si>
  <si>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</si>
  <si>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</si>
  <si>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</si>
  <si>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</si>
  <si>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</si>
  <si>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</si>
  <si>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</si>
  <si>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</si>
  <si>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</si>
  <si>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</si>
  <si>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</si>
  <si>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</si>
  <si>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</si>
  <si>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</si>
  <si>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</si>
  <si>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</si>
  <si>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</si>
  <si>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</si>
  <si>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</si>
  <si>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</si>
  <si>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</si>
  <si>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</si>
  <si>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</si>
  <si>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</si>
  <si>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</si>
  <si>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</si>
  <si>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</si>
  <si>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</si>
  <si>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</si>
  <si>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</si>
  <si>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</si>
  <si>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</si>
  <si>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</si>
  <si>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</si>
  <si>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</si>
  <si>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</si>
  <si>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</si>
  <si>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</si>
  <si>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</si>
  <si>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</si>
  <si>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</si>
  <si>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</si>
  <si>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</si>
  <si>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</si>
  <si>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</si>
  <si>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</si>
  <si>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</si>
  <si>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</si>
  <si>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</si>
  <si>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</si>
  <si>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</si>
  <si>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</si>
  <si>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</si>
  <si>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</si>
  <si>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</si>
  <si>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</si>
  <si>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</si>
  <si>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</si>
  <si>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</si>
  <si>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</si>
  <si>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</si>
  <si>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</si>
  <si>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</si>
  <si>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</si>
  <si>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</si>
  <si>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</si>
  <si>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</si>
  <si>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</si>
  <si>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</si>
  <si>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</si>
  <si>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</si>
  <si>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</si>
  <si>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</si>
  <si>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</si>
  <si>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</si>
  <si>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</si>
  <si>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</si>
  <si>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</si>
  <si>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</si>
  <si>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</si>
  <si>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</si>
  <si>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</si>
  <si>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</si>
  <si>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</si>
  <si>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</si>
  <si>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</si>
  <si>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</si>
  <si>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</si>
  <si>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</si>
  <si>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</si>
  <si>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</si>
  <si>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</si>
  <si>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</si>
  <si>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</si>
  <si>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</si>
  <si>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</si>
  <si>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</si>
  <si>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</si>
  <si>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</si>
  <si>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</si>
  <si>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</si>
  <si>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</si>
  <si>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</si>
  <si>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</si>
  <si>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</si>
  <si>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</si>
  <si>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</si>
  <si>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</si>
  <si>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</si>
  <si>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</si>
  <si>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</si>
  <si>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</si>
  <si>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</si>
  <si>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</si>
  <si>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</si>
  <si>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</si>
  <si>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</si>
  <si>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</si>
  <si>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</si>
  <si>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</si>
  <si>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</si>
  <si>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</si>
  <si>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</si>
  <si>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</si>
  <si>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</si>
  <si>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</si>
  <si>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</si>
  <si>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</si>
  <si>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</si>
  <si>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</si>
  <si>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</si>
  <si>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</si>
  <si>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</si>
  <si>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</si>
  <si>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</si>
  <si>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</si>
  <si>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</si>
  <si>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</si>
  <si>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</si>
  <si>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</si>
  <si>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</si>
  <si>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</si>
  <si>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</si>
  <si>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</si>
  <si>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</si>
  <si>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</si>
  <si>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</si>
  <si>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</si>
  <si>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</si>
  <si>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</si>
  <si>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</si>
  <si>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</si>
  <si>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</si>
  <si>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</si>
  <si>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</si>
  <si>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</si>
  <si>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</si>
  <si>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</si>
  <si>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</si>
  <si>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</si>
  <si>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</si>
  <si>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</si>
  <si>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</si>
  <si>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</si>
  <si>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</si>
  <si>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</si>
  <si>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</si>
  <si>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</si>
  <si>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</si>
  <si>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</si>
  <si>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</si>
  <si>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</si>
  <si>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</si>
  <si>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</si>
  <si>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</si>
  <si>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</si>
  <si>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</si>
  <si>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</si>
  <si>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</si>
  <si>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</si>
  <si>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</si>
  <si>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</si>
  <si>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</si>
  <si>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</si>
  <si>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</si>
  <si>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</si>
  <si>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</si>
  <si>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</si>
  <si>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</si>
  <si>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</si>
  <si>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</si>
  <si>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</si>
  <si>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</si>
  <si>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</si>
  <si>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</si>
  <si>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</si>
  <si>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</si>
  <si>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</si>
  <si>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</si>
  <si>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</si>
  <si>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</si>
  <si>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</si>
  <si>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</si>
  <si>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</si>
  <si>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</si>
  <si>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</si>
  <si>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</si>
  <si>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</si>
  <si>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</si>
  <si>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</si>
  <si>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</si>
  <si>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</si>
  <si>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</si>
  <si>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</si>
  <si>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</si>
  <si>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</si>
  <si>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</si>
  <si>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</si>
  <si>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</si>
  <si>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</si>
  <si>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</si>
  <si>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</si>
  <si>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</si>
  <si>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</si>
  <si>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</si>
  <si>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</si>
  <si>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</si>
  <si>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</si>
  <si>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</si>
  <si>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</si>
  <si>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</si>
  <si>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</si>
  <si>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</si>
  <si>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</si>
  <si>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</si>
  <si>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</si>
  <si>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</si>
  <si>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</si>
  <si>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</si>
  <si>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</si>
  <si>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</si>
  <si>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</si>
  <si>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</si>
  <si>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</si>
  <si>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</si>
  <si>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</si>
  <si>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</si>
  <si>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</si>
  <si>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</si>
  <si>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</si>
  <si>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</si>
  <si>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</si>
  <si>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</si>
  <si>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</si>
  <si>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</si>
  <si>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</si>
  <si>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</si>
  <si>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</si>
  <si>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</si>
  <si>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</si>
  <si>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</si>
  <si>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</si>
  <si>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</si>
  <si>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</si>
  <si>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</si>
  <si>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</si>
  <si>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</si>
  <si>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</si>
  <si>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</si>
  <si>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</si>
  <si>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</si>
  <si>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</si>
  <si>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</si>
  <si>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</si>
  <si>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</si>
  <si>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</si>
  <si>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</si>
  <si>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</si>
  <si>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</si>
  <si>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</si>
  <si>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</si>
  <si>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</si>
  <si>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</si>
  <si>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</si>
  <si>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</si>
  <si>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</si>
  <si>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</si>
  <si>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</si>
  <si>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</si>
  <si>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</si>
  <si>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</si>
  <si>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</si>
  <si>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</si>
  <si>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</si>
  <si>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</si>
  <si>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</si>
  <si>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</si>
  <si>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</si>
  <si>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</si>
  <si>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</si>
  <si>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</si>
  <si>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</si>
  <si>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</si>
  <si>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</si>
  <si>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</si>
  <si>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</si>
  <si>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</si>
  <si>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</si>
  <si>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</si>
  <si>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</si>
  <si>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</si>
  <si>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</si>
  <si>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</si>
  <si>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</si>
  <si>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</si>
  <si>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</si>
  <si>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</si>
  <si>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</si>
  <si>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</si>
  <si>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</si>
  <si>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</si>
  <si>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</si>
  <si>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</si>
  <si>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</si>
  <si>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</si>
  <si>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</si>
  <si>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</si>
  <si>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</si>
  <si>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</si>
  <si>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</si>
  <si>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</si>
  <si>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</si>
  <si>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</si>
  <si>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</si>
  <si>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</si>
  <si>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</si>
  <si>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</si>
  <si>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</si>
  <si>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</si>
  <si>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</si>
  <si>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</si>
  <si>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</si>
  <si>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</si>
  <si>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</si>
  <si>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</si>
  <si>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</si>
  <si>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</si>
  <si>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</si>
  <si>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</si>
  <si>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</si>
  <si>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</si>
  <si>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</si>
  <si>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</si>
  <si>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</si>
  <si>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</si>
  <si>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</si>
  <si>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</si>
  <si>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</si>
  <si>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</si>
  <si>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</si>
  <si>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</si>
  <si>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</si>
  <si>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</si>
  <si>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</si>
  <si>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</si>
  <si>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</si>
  <si>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</si>
  <si>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</si>
  <si>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</si>
  <si>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</si>
  <si>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</si>
  <si>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</si>
  <si>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</si>
  <si>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</si>
  <si>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</si>
  <si>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</si>
  <si>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</si>
  <si>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</si>
  <si>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</si>
  <si>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</si>
  <si>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</si>
  <si>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</si>
  <si>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</si>
  <si>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</si>
  <si>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</si>
  <si>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</si>
  <si>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</si>
  <si>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</si>
  <si>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</si>
  <si>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</si>
  <si>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</si>
  <si>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</si>
  <si>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</si>
  <si>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</si>
  <si>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</si>
  <si>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</si>
  <si>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</si>
  <si>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</si>
  <si>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</si>
  <si>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</si>
  <si>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</si>
  <si>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</si>
  <si>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</si>
  <si>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</si>
  <si>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</si>
  <si>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</si>
  <si>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</si>
  <si>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</si>
  <si>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</si>
  <si>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</si>
  <si>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</si>
  <si>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</si>
  <si>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</si>
  <si>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</si>
  <si>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</si>
  <si>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</si>
  <si>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</si>
  <si>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</si>
  <si>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</si>
  <si>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</si>
  <si>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</si>
  <si>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</si>
  <si>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</si>
  <si>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</si>
  <si>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</si>
  <si>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</si>
  <si>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</si>
  <si>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</si>
  <si>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</si>
  <si>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</si>
  <si>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</si>
  <si>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</si>
  <si>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</si>
  <si>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</si>
  <si>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</si>
  <si>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</si>
  <si>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</si>
  <si>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</si>
  <si>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</si>
  <si>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</si>
  <si>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</si>
  <si>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</si>
  <si>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</si>
  <si>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</si>
  <si>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</si>
  <si>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</si>
  <si>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</si>
  <si>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</si>
  <si>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</si>
  <si>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</si>
  <si>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</si>
  <si>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</si>
  <si>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</si>
  <si>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</si>
  <si>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</si>
  <si>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</si>
  <si>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</si>
  <si>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</si>
  <si>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</si>
  <si>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</si>
  <si>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</si>
  <si>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</si>
  <si>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</si>
  <si>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</si>
  <si>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</si>
  <si>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</si>
  <si>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</si>
  <si>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</si>
  <si>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</si>
  <si>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</si>
  <si>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</si>
  <si>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</si>
  <si>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</si>
  <si>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</si>
  <si>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</si>
  <si>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</si>
  <si>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</si>
  <si>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</si>
  <si>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</si>
  <si>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</si>
  <si>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</si>
  <si>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</si>
  <si>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</si>
  <si>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</si>
  <si>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</si>
  <si>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</si>
  <si>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</si>
  <si>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</si>
  <si>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</si>
  <si>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</si>
  <si>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</si>
  <si>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</si>
  <si>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</si>
  <si>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</si>
  <si>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</si>
  <si>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</si>
  <si>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</si>
  <si>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</si>
  <si>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</si>
  <si>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</si>
  <si>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</si>
  <si>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</si>
  <si>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</si>
  <si>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</si>
  <si>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</si>
  <si>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</si>
  <si>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</si>
  <si>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</si>
  <si>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</si>
  <si>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</si>
  <si>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</si>
  <si>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</si>
  <si>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</si>
  <si>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</si>
  <si>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</si>
  <si>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</si>
  <si>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</si>
  <si>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</si>
  <si>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</si>
  <si>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</si>
  <si>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</si>
  <si>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</si>
  <si>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</si>
  <si>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</si>
  <si>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</si>
  <si>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</si>
  <si>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</si>
  <si>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</si>
  <si>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</si>
  <si>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</si>
  <si>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</si>
  <si>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</si>
  <si>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</si>
  <si>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</si>
  <si>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</si>
  <si>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</si>
  <si>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</si>
  <si>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</si>
  <si>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</si>
  <si>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</si>
  <si>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</si>
  <si>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</si>
  <si>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</si>
  <si>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</si>
  <si>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</si>
  <si>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</si>
  <si>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</si>
  <si>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</si>
  <si>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</si>
  <si>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</si>
  <si>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</si>
  <si>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</si>
  <si>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</si>
  <si>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</si>
  <si>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</si>
  <si>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</si>
  <si>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</si>
  <si>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</si>
  <si>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</si>
  <si>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</si>
  <si>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</si>
  <si>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</si>
  <si>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</si>
  <si>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</si>
  <si>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</si>
  <si>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</si>
  <si>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</si>
  <si>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</si>
  <si>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</si>
  <si>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</si>
  <si>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</si>
  <si>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</si>
  <si>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</si>
  <si>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</si>
  <si>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</si>
  <si>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</si>
  <si>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</si>
  <si>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</si>
  <si>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</si>
  <si>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</si>
  <si>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</si>
  <si>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</si>
  <si>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</si>
  <si>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</si>
  <si>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</si>
  <si>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</si>
  <si>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</si>
  <si>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</si>
  <si>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</si>
  <si>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</si>
  <si>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</si>
  <si>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</si>
  <si>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</si>
  <si>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</si>
  <si>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</si>
  <si>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</si>
  <si>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</si>
  <si>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</si>
  <si>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</si>
  <si>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</si>
  <si>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</si>
  <si>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</si>
  <si>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</si>
  <si>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</si>
  <si>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</si>
  <si>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</si>
  <si>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</si>
  <si>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</si>
  <si>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</si>
  <si>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</si>
  <si>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</si>
  <si>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</si>
  <si>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</si>
  <si>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</si>
  <si>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</si>
  <si>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</si>
  <si>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</si>
  <si>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</si>
  <si>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</si>
  <si>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</si>
  <si>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</si>
  <si>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</si>
  <si>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</si>
  <si>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</si>
  <si>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</si>
  <si>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</si>
  <si>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</si>
  <si>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</si>
  <si>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</si>
  <si>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</si>
  <si>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</si>
  <si>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</si>
  <si>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</si>
  <si>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</si>
  <si>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</si>
  <si>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</si>
  <si>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</si>
  <si>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</si>
  <si>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</si>
  <si>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</si>
  <si>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</si>
  <si>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</si>
  <si>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</si>
  <si>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</si>
  <si>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</si>
  <si>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</si>
  <si>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</si>
  <si>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</si>
  <si>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</si>
  <si>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</si>
  <si>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</si>
  <si>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</si>
  <si>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</si>
  <si>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</si>
  <si>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</si>
  <si>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</si>
  <si>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</si>
  <si>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</si>
  <si>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</si>
  <si>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</si>
  <si>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</si>
  <si>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</si>
  <si>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</si>
  <si>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</si>
  <si>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</si>
  <si>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</si>
  <si>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</si>
  <si>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</si>
  <si>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</si>
  <si>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</si>
  <si>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</si>
  <si>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</si>
  <si>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</si>
  <si>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</si>
  <si>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</si>
  <si>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</si>
  <si>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</si>
  <si>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</si>
  <si>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</si>
  <si>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</si>
  <si>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</si>
  <si>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</si>
  <si>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</si>
  <si>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</si>
  <si>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</si>
  <si>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</si>
  <si>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</si>
  <si>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</si>
  <si>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</si>
  <si>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</si>
  <si>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</si>
  <si>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</si>
  <si>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</si>
  <si>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</si>
  <si>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</si>
  <si>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</si>
  <si>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</si>
  <si>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</si>
  <si>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</si>
  <si>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</si>
  <si>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</si>
  <si>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</si>
  <si>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</si>
  <si>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</si>
  <si>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</si>
  <si>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</si>
  <si>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</si>
  <si>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</si>
  <si>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</si>
  <si>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</si>
  <si>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</si>
  <si>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</si>
  <si>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</si>
  <si>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</si>
  <si>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</si>
  <si>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</si>
  <si>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</si>
  <si>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</si>
  <si>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</si>
  <si>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</si>
  <si>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</si>
  <si>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</si>
  <si>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</si>
  <si>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</si>
  <si>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</si>
  <si>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</si>
  <si>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</si>
  <si>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</si>
  <si>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</si>
  <si>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</si>
  <si>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</si>
  <si>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</si>
  <si>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</si>
  <si>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</si>
  <si>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</si>
  <si>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</si>
  <si>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</si>
  <si>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</si>
  <si>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</si>
  <si>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</si>
  <si>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</si>
  <si>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</si>
  <si>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</si>
  <si>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</si>
  <si>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</si>
  <si>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</si>
  <si>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</si>
  <si>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</si>
  <si>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</si>
  <si>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</si>
  <si>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</si>
  <si>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</si>
  <si>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</si>
  <si>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</si>
  <si>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</si>
  <si>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</si>
  <si>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</si>
  <si>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</si>
  <si>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</si>
  <si>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</si>
  <si>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</si>
  <si>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</si>
  <si>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</si>
  <si>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</si>
  <si>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</si>
  <si>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</si>
  <si>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</si>
  <si>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</si>
  <si>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</si>
  <si>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</si>
  <si>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</si>
  <si>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</si>
  <si>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</si>
  <si>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</si>
  <si>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</si>
  <si>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</si>
  <si>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</si>
  <si>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</si>
  <si>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</si>
  <si>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</si>
  <si>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</si>
  <si>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</si>
  <si>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</si>
  <si>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</si>
  <si>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</si>
  <si>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</si>
  <si>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</si>
  <si>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</si>
  <si>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</si>
  <si>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</si>
  <si>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</si>
  <si>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</si>
  <si>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</si>
  <si>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</si>
  <si>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</si>
  <si>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</si>
  <si>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</si>
  <si>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</si>
  <si>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</si>
  <si>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</si>
  <si>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</si>
  <si>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</si>
  <si>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</si>
  <si>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</si>
  <si>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</si>
  <si>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</si>
  <si>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</si>
  <si>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</si>
  <si>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</si>
  <si>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</si>
  <si>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</si>
  <si>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</si>
  <si>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</si>
  <si>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</si>
  <si>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</si>
  <si>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</si>
  <si>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</si>
  <si>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</si>
  <si>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</si>
  <si>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</si>
  <si>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</si>
  <si>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</si>
  <si>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</si>
  <si>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</si>
  <si>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</si>
  <si>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</si>
  <si>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</si>
  <si>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</si>
  <si>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</si>
  <si>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</si>
  <si>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</si>
  <si>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</si>
  <si>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</si>
  <si>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</si>
  <si>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</si>
  <si>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</si>
  <si>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</si>
  <si>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</si>
  <si>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</si>
  <si>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</si>
  <si>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</si>
  <si>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</si>
  <si>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</si>
  <si>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</si>
  <si>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</si>
  <si>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</si>
  <si>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</si>
  <si>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</si>
  <si>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</si>
  <si>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</si>
  <si>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</si>
  <si>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</si>
  <si>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</si>
  <si>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</si>
  <si>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</si>
  <si>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</si>
  <si>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</si>
  <si>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</si>
  <si>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</si>
  <si>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</si>
  <si>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</si>
  <si>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</si>
  <si>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</si>
  <si>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</si>
  <si>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</si>
  <si>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</si>
  <si>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</si>
  <si>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</si>
  <si>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</si>
  <si>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</si>
  <si>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</si>
  <si>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</si>
  <si>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</si>
  <si>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</si>
  <si>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</si>
  <si>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</si>
  <si>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</si>
  <si>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</si>
  <si>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</si>
  <si>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</si>
  <si>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</si>
  <si>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</si>
  <si>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</si>
  <si>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</si>
  <si>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</si>
  <si>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</si>
  <si>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</si>
  <si>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</si>
  <si>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</si>
  <si>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</si>
  <si>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</si>
  <si>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</si>
  <si>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</si>
  <si>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</si>
  <si>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</si>
  <si>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</si>
  <si>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</si>
  <si>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</si>
  <si>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</si>
  <si>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</si>
  <si>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</si>
  <si>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</si>
  <si>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</si>
  <si>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</si>
  <si>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</si>
  <si>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</si>
  <si>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</si>
  <si>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</si>
  <si>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</si>
  <si>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</si>
  <si>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</si>
  <si>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</si>
  <si>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</si>
  <si>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</si>
  <si>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</si>
  <si>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</si>
  <si>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</si>
  <si>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</si>
  <si>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</si>
  <si>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</si>
  <si>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</si>
  <si>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</si>
  <si>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</si>
  <si>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</si>
  <si>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</si>
  <si>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</si>
  <si>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</si>
  <si>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</si>
  <si>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</si>
  <si>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</si>
  <si>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</si>
  <si>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</si>
  <si>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</si>
  <si>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</si>
  <si>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</si>
  <si>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</si>
  <si>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</si>
  <si>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</si>
  <si>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</si>
  <si>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</si>
  <si>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</si>
  <si>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</si>
  <si>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</si>
  <si>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</si>
  <si>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</si>
  <si>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</si>
  <si>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</si>
  <si>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</si>
  <si>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</si>
  <si>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</si>
  <si>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</si>
  <si>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</si>
  <si>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</si>
  <si>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</si>
  <si>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</si>
  <si>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</si>
  <si>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</si>
  <si>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</si>
  <si>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</si>
  <si>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</si>
  <si>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</si>
  <si>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</si>
  <si>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</si>
  <si>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</si>
  <si>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</si>
  <si>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</si>
  <si>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</si>
  <si>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</si>
  <si>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</si>
  <si>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</si>
  <si>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</si>
  <si>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</si>
  <si>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</si>
  <si>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</si>
  <si>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</si>
  <si>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</si>
  <si>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</si>
  <si>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</si>
  <si>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</si>
  <si>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</si>
  <si>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</si>
  <si>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</si>
  <si>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</si>
  <si>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</si>
  <si>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</si>
  <si>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</si>
  <si>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</si>
  <si>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</si>
  <si>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</si>
  <si>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</si>
  <si>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</si>
  <si>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</si>
  <si>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</si>
  <si>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</si>
  <si>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</si>
  <si>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</si>
  <si>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</si>
  <si>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</si>
  <si>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</si>
  <si>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</si>
  <si>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</si>
  <si>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</si>
  <si>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</si>
  <si>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</si>
  <si>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</si>
  <si>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</si>
  <si>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</si>
  <si>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</si>
  <si>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</si>
  <si>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</si>
  <si>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</si>
  <si>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</si>
  <si>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</si>
  <si>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</si>
  <si>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</si>
  <si>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</si>
  <si>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</si>
  <si>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</si>
  <si>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</si>
  <si>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</si>
  <si>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</si>
  <si>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</si>
  <si>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</si>
  <si>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</si>
  <si>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</si>
  <si>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</si>
  <si>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</si>
  <si>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</si>
  <si>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</si>
  <si>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</si>
  <si>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</si>
  <si>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</si>
  <si>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</si>
  <si>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</si>
  <si>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</si>
  <si>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</si>
  <si>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</si>
  <si>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</si>
  <si>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</si>
  <si>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</si>
  <si>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</si>
  <si>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</si>
  <si>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</si>
  <si>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</si>
  <si>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</si>
  <si>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</si>
  <si>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</si>
  <si>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</si>
  <si>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</si>
  <si>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</si>
  <si>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</si>
  <si>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</si>
  <si>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</si>
  <si>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</si>
  <si>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</si>
  <si>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</si>
  <si>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</si>
  <si>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</si>
  <si>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</si>
  <si>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</si>
  <si>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</si>
  <si>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</si>
  <si>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</si>
  <si>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</si>
  <si>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</si>
  <si>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</si>
  <si>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</si>
  <si>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</si>
  <si>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</si>
  <si>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</si>
  <si>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</si>
  <si>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</si>
  <si>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</si>
  <si>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</si>
  <si>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</si>
  <si>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</si>
  <si>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</si>
  <si>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</si>
  <si>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</si>
  <si>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</si>
  <si>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</si>
  <si>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</si>
  <si>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</si>
  <si>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</si>
  <si>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</si>
  <si>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</si>
  <si>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</si>
  <si>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</si>
  <si>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</si>
  <si>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</si>
  <si>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</si>
  <si>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</si>
  <si>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</si>
  <si>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</si>
  <si>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</si>
  <si>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</si>
  <si>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</si>
  <si>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</si>
  <si>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</si>
  <si>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</si>
  <si>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</si>
  <si>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</si>
  <si>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</si>
  <si>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</si>
  <si>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</si>
  <si>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</si>
  <si>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</si>
  <si>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</si>
  <si>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</si>
  <si>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</si>
  <si>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</si>
  <si>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</si>
  <si>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</si>
  <si>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</si>
  <si>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</si>
  <si>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</si>
  <si>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</si>
  <si>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</si>
  <si>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</si>
  <si>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</si>
  <si>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</si>
  <si>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</si>
  <si>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</si>
  <si>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</si>
  <si>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</si>
  <si>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</si>
  <si>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</si>
  <si>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</si>
  <si>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</si>
  <si>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</si>
  <si>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</si>
  <si>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</si>
  <si>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</si>
  <si>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</si>
  <si>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</si>
  <si>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</si>
  <si>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</si>
  <si>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</si>
  <si>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</si>
  <si>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</si>
  <si>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</si>
  <si>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</si>
  <si>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</si>
  <si>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</si>
  <si>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</si>
  <si>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</si>
  <si>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</si>
  <si>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</si>
  <si>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</si>
  <si>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</si>
  <si>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</si>
  <si>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</si>
  <si>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</si>
  <si>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</si>
  <si>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</si>
  <si>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</si>
  <si>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</si>
  <si>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</si>
  <si>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</si>
  <si>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</si>
  <si>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</si>
  <si>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</si>
  <si>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</si>
  <si>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</si>
  <si>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</si>
  <si>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</si>
  <si>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</si>
  <si>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</si>
  <si>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</si>
  <si>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</si>
  <si>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</si>
  <si>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</si>
  <si>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</si>
  <si>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</si>
  <si>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</si>
  <si>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</si>
  <si>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</si>
  <si>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</si>
  <si>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</si>
  <si>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</si>
  <si>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</si>
  <si>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</si>
  <si>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</si>
  <si>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</si>
  <si>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</si>
  <si>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</si>
  <si>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</si>
  <si>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</si>
  <si>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</si>
  <si>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</si>
  <si>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</si>
  <si>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</si>
  <si>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</si>
  <si>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</si>
  <si>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</si>
  <si>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</si>
  <si>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</si>
  <si>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</si>
  <si>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</si>
  <si>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</si>
  <si>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</si>
  <si>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</si>
  <si>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</si>
  <si>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</si>
  <si>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</si>
  <si>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</si>
  <si>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</si>
  <si>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</si>
  <si>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</si>
  <si>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</si>
  <si>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</si>
  <si>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</si>
  <si>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</si>
  <si>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</si>
  <si>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</si>
  <si>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</si>
  <si>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</si>
  <si>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</si>
  <si>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</si>
  <si>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</si>
  <si>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</si>
  <si>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</si>
  <si>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</si>
  <si>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</si>
  <si>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</si>
  <si>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</si>
  <si>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</si>
  <si>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</si>
  <si>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</si>
  <si>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</si>
  <si>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</si>
  <si>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</si>
  <si>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</si>
  <si>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</si>
  <si>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</si>
  <si>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</si>
  <si>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</si>
  <si>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</si>
  <si>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</si>
  <si>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</si>
  <si>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</si>
  <si>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</si>
  <si>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</si>
  <si>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</si>
  <si>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</si>
  <si>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</si>
  <si>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</si>
  <si>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</si>
  <si>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</si>
  <si>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</si>
  <si>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</si>
  <si>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</si>
  <si>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</si>
  <si>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</si>
  <si>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</si>
  <si>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</si>
  <si>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</si>
  <si>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</si>
  <si>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</si>
  <si>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</si>
  <si>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</si>
  <si>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</si>
  <si>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</si>
  <si>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</si>
  <si>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</si>
  <si>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</si>
  <si>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</si>
  <si>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</si>
  <si>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</si>
  <si>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</si>
  <si>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</si>
  <si>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</si>
  <si>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</si>
  <si>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</si>
  <si>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</si>
  <si>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</si>
  <si>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</si>
  <si>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</si>
  <si>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</si>
  <si>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</si>
  <si>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</si>
  <si>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</si>
  <si>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</si>
  <si>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</si>
  <si>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</si>
  <si>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</si>
  <si>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</si>
  <si>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</si>
  <si>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</si>
  <si>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</si>
  <si>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</si>
  <si>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</si>
  <si>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</si>
  <si>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</si>
  <si>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</si>
  <si>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</si>
  <si>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</si>
  <si>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</si>
  <si>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</si>
  <si>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</si>
  <si>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</si>
  <si>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</si>
  <si>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</si>
  <si>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</si>
  <si>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</si>
  <si>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</si>
  <si>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</si>
  <si>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</si>
  <si>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</si>
  <si>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</si>
  <si>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</si>
  <si>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</si>
  <si>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</si>
  <si>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</si>
  <si>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</si>
  <si>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</si>
  <si>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</si>
  <si>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</si>
  <si>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</si>
  <si>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</si>
  <si>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</si>
  <si>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</si>
  <si>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</si>
  <si>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</si>
  <si>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</si>
  <si>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</si>
  <si>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</si>
  <si>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</si>
  <si>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</si>
  <si>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</si>
  <si>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</si>
  <si>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</si>
  <si>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</si>
  <si>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</si>
  <si>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</si>
  <si>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</si>
  <si>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</si>
  <si>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</si>
  <si>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</si>
  <si>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</si>
  <si>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</si>
  <si>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</si>
  <si>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</si>
  <si>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</si>
  <si>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</si>
  <si>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</si>
  <si>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</si>
  <si>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</si>
  <si>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</si>
  <si>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</si>
  <si>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</si>
  <si>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</si>
  <si>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</si>
  <si>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</si>
  <si>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</si>
  <si>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</si>
  <si>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</si>
  <si>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</si>
  <si>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</si>
  <si>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</si>
  <si>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</si>
  <si>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</si>
  <si>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</si>
  <si>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</si>
  <si>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</si>
  <si>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</si>
  <si>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</si>
  <si>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</si>
  <si>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</si>
  <si>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</si>
  <si>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</si>
  <si>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</si>
  <si>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</si>
  <si>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</si>
  <si>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</si>
  <si>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</si>
  <si>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</si>
  <si>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</si>
  <si>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</si>
  <si>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</si>
  <si>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</si>
  <si>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</si>
  <si>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</si>
  <si>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</si>
  <si>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</si>
  <si>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</si>
  <si>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</si>
  <si>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</si>
  <si>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</si>
  <si>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</si>
  <si>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</si>
  <si>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</si>
  <si>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</si>
  <si>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</si>
  <si>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</si>
  <si>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</si>
  <si>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</si>
  <si>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</si>
  <si>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</si>
  <si>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</si>
  <si>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</si>
  <si>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</si>
  <si>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</si>
  <si>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</si>
  <si>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</si>
  <si>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</si>
  <si>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</si>
  <si>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</si>
  <si>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</si>
  <si>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</si>
  <si>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</si>
  <si>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</si>
  <si>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</si>
  <si>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</si>
  <si>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</si>
  <si>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</si>
  <si>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</si>
  <si>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</si>
  <si>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</si>
  <si>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</si>
  <si>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</si>
  <si>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</si>
  <si>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</si>
  <si>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</si>
  <si>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</si>
  <si>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</si>
  <si>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</si>
  <si>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</si>
  <si>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</si>
  <si>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</si>
  <si>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</si>
  <si>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</si>
  <si>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</si>
  <si>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</si>
  <si>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</si>
  <si>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</si>
  <si>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</si>
  <si>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</si>
  <si>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</si>
  <si>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</si>
  <si>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</si>
  <si>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</si>
  <si>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</si>
  <si>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</si>
  <si>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</si>
  <si>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</si>
  <si>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</si>
  <si>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</si>
  <si>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</si>
  <si>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</si>
  <si>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</si>
  <si>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</si>
  <si>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</si>
  <si>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</si>
  <si>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</si>
  <si>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</si>
  <si>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</si>
  <si>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</si>
  <si>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</si>
  <si>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</si>
  <si>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</si>
  <si>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</si>
  <si>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</si>
  <si>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</si>
  <si>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</si>
  <si>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</si>
  <si>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</si>
  <si>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</si>
  <si>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</si>
  <si>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</si>
  <si>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</si>
  <si>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</si>
  <si>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</si>
  <si>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</si>
  <si>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</si>
  <si>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</si>
  <si>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</si>
  <si>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</si>
  <si>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</si>
  <si>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</si>
  <si>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</si>
  <si>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</si>
  <si>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</si>
  <si>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</si>
  <si>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</si>
  <si>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</si>
  <si>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</si>
  <si>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</si>
  <si>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</si>
  <si>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</si>
  <si>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</si>
  <si>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</si>
  <si>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</si>
  <si>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</si>
  <si>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</si>
  <si>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</si>
  <si>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</si>
  <si>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</si>
  <si>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</si>
  <si>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</si>
  <si>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</si>
  <si>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</si>
  <si>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</si>
  <si>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</si>
  <si>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</si>
  <si>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</si>
  <si>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</si>
  <si>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</si>
  <si>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</si>
  <si>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</si>
  <si>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</si>
  <si>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</si>
  <si>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</si>
  <si>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</si>
  <si>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</si>
  <si>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</si>
  <si>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</si>
  <si>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</si>
  <si>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</si>
  <si>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</si>
  <si>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</si>
  <si>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</si>
  <si>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</si>
  <si>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</si>
  <si>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</si>
  <si>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</si>
  <si>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</si>
  <si>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</si>
  <si>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</si>
  <si>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</si>
  <si>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</si>
  <si>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</si>
  <si>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</si>
  <si>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</si>
  <si>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</si>
  <si>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</si>
  <si>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</si>
  <si>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</si>
  <si>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</si>
  <si>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</si>
  <si>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</si>
  <si>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</si>
  <si>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</si>
  <si>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</si>
  <si>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</si>
  <si>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</si>
  <si>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</si>
  <si>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</si>
  <si>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</si>
  <si>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</si>
  <si>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</si>
  <si>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</si>
  <si>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</si>
  <si>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</si>
  <si>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</si>
  <si>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</si>
  <si>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</si>
  <si>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</si>
  <si>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</si>
  <si>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</si>
  <si>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</si>
  <si>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</si>
  <si>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</si>
  <si>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</si>
  <si>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</si>
  <si>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</si>
  <si>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</si>
  <si>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</si>
  <si>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</si>
  <si>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</si>
  <si>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</si>
  <si>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</si>
  <si>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</si>
  <si>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</si>
  <si>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</si>
  <si>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</si>
  <si>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</si>
  <si>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</si>
  <si>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</si>
  <si>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</si>
  <si>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</si>
  <si>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</si>
  <si>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</si>
  <si>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</si>
  <si>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</si>
  <si>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</si>
  <si>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</si>
  <si>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</si>
  <si>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</si>
  <si>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</si>
  <si>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</si>
  <si>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</si>
  <si>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</si>
  <si>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</si>
  <si>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</si>
  <si>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</si>
  <si>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</si>
  <si>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</si>
  <si>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</si>
  <si>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</si>
  <si>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</si>
  <si>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</si>
  <si>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</si>
  <si>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</si>
  <si>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</si>
  <si>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</si>
  <si>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</si>
  <si>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</si>
  <si>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</si>
  <si>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</si>
  <si>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</si>
  <si>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</si>
  <si>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</si>
  <si>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</si>
  <si>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</si>
  <si>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</si>
  <si>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</si>
  <si>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</si>
  <si>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</si>
  <si>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</si>
  <si>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</si>
  <si>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</si>
  <si>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</si>
  <si>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</si>
  <si>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</si>
  <si>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</si>
  <si>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</si>
  <si>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</si>
  <si>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</si>
  <si>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</si>
  <si>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</si>
  <si>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</si>
  <si>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</si>
  <si>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</si>
  <si>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</si>
  <si>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</si>
  <si>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</si>
  <si>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</si>
  <si>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</si>
  <si>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</si>
  <si>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</si>
  <si>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</si>
  <si>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</si>
  <si>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</si>
  <si>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</si>
  <si>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</si>
  <si>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</si>
  <si>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</si>
  <si>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</si>
  <si>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</si>
  <si>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</si>
  <si>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</si>
  <si>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</si>
  <si>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</si>
  <si>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</si>
  <si>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</si>
  <si>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</si>
  <si>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</si>
  <si>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</si>
  <si>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</si>
  <si>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</si>
  <si>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</si>
  <si>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</si>
  <si>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</si>
  <si>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</si>
  <si>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</si>
  <si>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</si>
  <si>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</si>
  <si>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</si>
  <si>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</si>
  <si>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</si>
  <si>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</si>
  <si>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</si>
  <si>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</si>
  <si>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</si>
  <si>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</si>
  <si>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</si>
  <si>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</si>
  <si>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</si>
  <si>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</si>
  <si>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</si>
  <si>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</si>
  <si>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</si>
  <si>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</si>
  <si>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</si>
  <si>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</si>
  <si>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</si>
  <si>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</si>
  <si>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</si>
  <si>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</si>
  <si>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</si>
  <si>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</si>
  <si>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</si>
  <si>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</si>
  <si>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</si>
  <si>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</si>
  <si>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</si>
  <si>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</si>
  <si>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</si>
  <si>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</si>
  <si>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</si>
  <si>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</si>
  <si>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</si>
  <si>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</si>
  <si>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</si>
  <si>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</si>
  <si>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</si>
  <si>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</si>
  <si>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</si>
  <si>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</si>
  <si>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</si>
  <si>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</si>
  <si>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</si>
  <si>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</si>
  <si>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</si>
  <si>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</si>
  <si>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</si>
  <si>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</si>
  <si>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</si>
  <si>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</si>
  <si>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</si>
  <si>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</si>
  <si>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</si>
  <si>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</si>
  <si>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</si>
  <si>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</si>
  <si>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</si>
  <si>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</si>
  <si>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</si>
  <si>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</si>
  <si>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</si>
  <si>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</si>
  <si>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</si>
  <si>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</si>
  <si>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</si>
  <si>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</si>
  <si>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</si>
  <si>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</si>
  <si>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</si>
  <si>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</si>
  <si>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</si>
  <si>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</si>
  <si>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</si>
  <si>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</si>
  <si>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</si>
  <si>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</si>
  <si>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</si>
  <si>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</si>
  <si>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</si>
  <si>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</si>
  <si>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</si>
  <si>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</si>
  <si>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</si>
  <si>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</si>
  <si>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</si>
  <si>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</si>
  <si>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</si>
  <si>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</si>
  <si>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</si>
  <si>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</si>
  <si>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</si>
  <si>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</si>
  <si>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</si>
  <si>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</si>
  <si>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</si>
  <si>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</si>
  <si>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</si>
  <si>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</si>
  <si>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</si>
  <si>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</si>
  <si>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</si>
  <si>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</si>
  <si>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</si>
  <si>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</si>
  <si>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</si>
  <si>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</si>
  <si>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</si>
  <si>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</si>
  <si>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</si>
  <si>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</si>
  <si>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</si>
  <si>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</si>
  <si>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</si>
  <si>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</si>
  <si>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</si>
  <si>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</si>
  <si>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</si>
  <si>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</si>
  <si>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</si>
  <si>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</si>
  <si>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</si>
  <si>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</si>
  <si>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</si>
  <si>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</si>
  <si>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</si>
  <si>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</si>
  <si>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</si>
  <si>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</si>
  <si>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</si>
  <si>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</si>
  <si>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</si>
  <si>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</si>
  <si>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</si>
  <si>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</si>
  <si>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</si>
  <si>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</si>
  <si>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</si>
  <si>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</si>
  <si>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</si>
  <si>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</si>
  <si>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</si>
  <si>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</si>
  <si>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</si>
  <si>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</si>
  <si>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</si>
  <si>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</si>
  <si>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</si>
  <si>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</si>
  <si>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</si>
  <si>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</si>
  <si>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</si>
  <si>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</si>
  <si>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</si>
  <si>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</si>
  <si>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</si>
  <si>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</si>
  <si>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</si>
  <si>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</si>
  <si>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</si>
  <si>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</si>
  <si>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</si>
  <si>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</si>
  <si>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</si>
  <si>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</si>
  <si>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</si>
  <si>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</si>
  <si>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</si>
  <si>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</si>
  <si>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</si>
  <si>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</si>
  <si>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</si>
  <si>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</si>
  <si>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</si>
  <si>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</si>
  <si>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</si>
  <si>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</si>
  <si>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</si>
  <si>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</si>
  <si>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</si>
  <si>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</si>
  <si>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</si>
  <si>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</si>
  <si>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</si>
  <si>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</si>
  <si>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</si>
  <si>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</si>
  <si>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</si>
  <si>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</si>
  <si>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</si>
  <si>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</si>
  <si>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</si>
  <si>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</si>
  <si>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</si>
  <si>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</si>
  <si>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</si>
  <si>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</si>
  <si>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</si>
  <si>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</si>
  <si>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</si>
  <si>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</si>
  <si>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</si>
  <si>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</si>
  <si>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</si>
  <si>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</si>
  <si>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</si>
  <si>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</si>
  <si>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</si>
  <si>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</si>
  <si>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</si>
  <si>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</si>
  <si>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</si>
  <si>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</si>
  <si>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</si>
  <si>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</si>
  <si>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</si>
  <si>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</si>
  <si>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</si>
  <si>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</si>
  <si>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</si>
  <si>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</si>
  <si>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</si>
  <si>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</si>
  <si>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</si>
  <si>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</si>
  <si>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</si>
  <si>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</si>
  <si>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</si>
  <si>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</si>
  <si>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</si>
  <si>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</si>
  <si>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</si>
  <si>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</si>
  <si>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</si>
  <si>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</si>
  <si>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</si>
  <si>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</si>
  <si>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</si>
  <si>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</si>
  <si>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</si>
  <si>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</si>
  <si>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</si>
  <si>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</si>
  <si>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</si>
  <si>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</si>
  <si>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</si>
  <si>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</si>
  <si>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</si>
  <si>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</si>
  <si>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</si>
  <si>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</si>
  <si>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</si>
  <si>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</si>
  <si>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</si>
  <si>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</si>
  <si>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</si>
  <si>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</si>
  <si>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</si>
  <si>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</si>
  <si>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</si>
  <si>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</si>
  <si>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</si>
  <si>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</si>
  <si>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</si>
  <si>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</si>
  <si>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</si>
  <si>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</si>
  <si>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</si>
  <si>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</si>
  <si>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</si>
  <si>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</si>
  <si>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</si>
  <si>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</si>
  <si>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</si>
  <si>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</si>
  <si>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</si>
  <si>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</si>
  <si>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</si>
  <si>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</si>
  <si>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</si>
  <si>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</si>
  <si>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</si>
  <si>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</si>
  <si>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</si>
  <si>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</si>
  <si>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</si>
  <si>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</si>
  <si>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</si>
  <si>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</si>
  <si>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</si>
  <si>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</si>
  <si>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</si>
  <si>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</si>
  <si>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</si>
  <si>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</si>
  <si>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</si>
  <si>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</si>
  <si>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</si>
  <si>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</si>
  <si>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</si>
  <si>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</si>
  <si>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</si>
  <si>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</si>
  <si>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</si>
  <si>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</si>
  <si>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</si>
  <si>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</si>
  <si>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</si>
  <si>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</si>
  <si>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</si>
  <si>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</si>
  <si>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</si>
  <si>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</si>
  <si>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</si>
  <si>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</si>
  <si>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</si>
  <si>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</si>
  <si>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</si>
  <si>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</si>
  <si>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</si>
  <si>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</si>
  <si>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</si>
  <si>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</si>
  <si>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</si>
  <si>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</si>
  <si>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</si>
  <si>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</si>
  <si>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</si>
  <si>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</si>
  <si>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</si>
  <si>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</si>
  <si>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</si>
  <si>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</si>
  <si>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</si>
  <si>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</si>
  <si>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</si>
  <si>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</si>
  <si>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</si>
  <si>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</si>
  <si>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</si>
  <si>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</si>
  <si>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</si>
  <si>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</si>
  <si>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</si>
  <si>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</si>
  <si>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</si>
  <si>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</si>
  <si>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</si>
  <si>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</si>
  <si>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</si>
  <si>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</si>
  <si>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</si>
  <si>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</si>
  <si>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</si>
  <si>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</si>
  <si>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</si>
  <si>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</si>
  <si>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</si>
  <si>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</si>
  <si>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</si>
  <si>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</si>
  <si>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</si>
  <si>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</si>
  <si>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</si>
  <si>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</si>
  <si>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</si>
  <si>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</si>
  <si>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</si>
  <si>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</si>
  <si>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</si>
  <si>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</si>
  <si>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</si>
  <si>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</si>
  <si>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</si>
  <si>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</si>
  <si>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</si>
  <si>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</si>
  <si>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</si>
  <si>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</si>
  <si>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</si>
  <si>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</si>
  <si>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</si>
  <si>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</si>
  <si>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</si>
  <si>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</si>
  <si>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</si>
  <si>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</si>
  <si>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</si>
  <si>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</si>
  <si>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</si>
  <si>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</si>
  <si>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</si>
  <si>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</si>
  <si>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</si>
  <si>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</si>
  <si>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</si>
  <si>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</si>
  <si>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</si>
  <si>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</si>
  <si>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</si>
  <si>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</si>
  <si>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</si>
  <si>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</si>
  <si>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</si>
  <si>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</si>
  <si>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</si>
  <si>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</si>
  <si>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</si>
  <si>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</si>
  <si>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</si>
  <si>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</si>
  <si>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</si>
  <si>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</si>
  <si>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</si>
  <si>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</si>
  <si>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</si>
  <si>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</si>
  <si>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</si>
  <si>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</si>
  <si>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</si>
  <si>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</si>
  <si>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</si>
  <si>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</si>
  <si>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</si>
  <si>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</si>
  <si>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</si>
  <si>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</si>
  <si>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</si>
  <si>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</si>
  <si>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</si>
  <si>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</si>
  <si>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</si>
  <si>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</si>
  <si>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</si>
  <si>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</si>
  <si>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</si>
  <si>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</si>
  <si>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</si>
  <si>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</si>
  <si>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</si>
  <si>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</si>
  <si>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</si>
  <si>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</si>
  <si>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</si>
  <si>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</si>
  <si>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</si>
  <si>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</si>
  <si>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</si>
  <si>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</si>
  <si>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</si>
  <si>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</si>
  <si>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</si>
  <si>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</si>
  <si>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</si>
  <si>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</si>
  <si>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</si>
  <si>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</si>
  <si>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</si>
  <si>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</si>
  <si>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</si>
  <si>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</si>
  <si>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</si>
  <si>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</si>
  <si>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</si>
  <si>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</si>
  <si>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</si>
  <si>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</si>
  <si>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</si>
  <si>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</si>
  <si>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</si>
  <si>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</si>
  <si>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</si>
  <si>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</si>
  <si>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</si>
  <si>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</si>
  <si>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</si>
  <si>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</si>
  <si>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</si>
  <si>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</si>
  <si>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</si>
  <si>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</si>
  <si>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</si>
  <si>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</si>
  <si>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</si>
  <si>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</si>
  <si>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</si>
  <si>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</si>
  <si>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</si>
  <si>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</si>
  <si>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</si>
  <si>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</si>
  <si>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</si>
  <si>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</si>
  <si>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</si>
  <si>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</si>
  <si>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</si>
  <si>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</si>
  <si>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</si>
  <si>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</si>
  <si>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</si>
  <si>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</si>
  <si>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</si>
  <si>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</si>
  <si>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</si>
  <si>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</si>
  <si>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</si>
  <si>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</si>
  <si>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</si>
  <si>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</si>
  <si>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</si>
  <si>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</si>
  <si>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</si>
  <si>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</si>
  <si>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</si>
  <si>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</si>
  <si>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</si>
  <si>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</si>
  <si>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</si>
  <si>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</si>
  <si>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</si>
  <si>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</si>
  <si>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</si>
  <si>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</si>
  <si>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</si>
  <si>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</si>
  <si>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</si>
  <si>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</si>
  <si>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</si>
  <si>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</si>
  <si>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</si>
  <si>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</si>
  <si>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</si>
  <si>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</si>
  <si>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</si>
  <si>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</si>
  <si>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</si>
  <si>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</si>
  <si>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</si>
  <si>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</si>
  <si>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</si>
  <si>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</si>
  <si>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</si>
  <si>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</si>
  <si>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</si>
  <si>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</si>
  <si>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</si>
  <si>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</si>
  <si>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</si>
  <si>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</si>
  <si>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</si>
  <si>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</si>
  <si>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</si>
  <si>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</si>
  <si>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</si>
  <si>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</si>
  <si>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</si>
  <si>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</si>
  <si>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</si>
  <si>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</si>
  <si>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</si>
  <si>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</si>
  <si>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</si>
  <si>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</si>
  <si>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</si>
  <si>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</si>
  <si>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</si>
  <si>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</si>
  <si>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</si>
  <si>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</si>
  <si>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</si>
  <si>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</si>
  <si>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</si>
  <si>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</si>
  <si>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</si>
  <si>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</si>
  <si>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</si>
  <si>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</si>
  <si>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</si>
  <si>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</si>
  <si>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</si>
  <si>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</si>
  <si>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</si>
  <si>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</si>
  <si>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</si>
  <si>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</si>
  <si>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</si>
  <si>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</si>
  <si>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</si>
  <si>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</si>
  <si>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</si>
  <si>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</si>
  <si>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</si>
  <si>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</si>
  <si>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</si>
  <si>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</si>
  <si>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</si>
  <si>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</si>
  <si>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</si>
  <si>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</si>
  <si>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</si>
  <si>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</si>
  <si>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</si>
  <si>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</si>
  <si>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</si>
  <si>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</si>
  <si>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</si>
  <si>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</si>
  <si>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</si>
  <si>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</si>
  <si>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</si>
  <si>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</si>
  <si>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</si>
  <si>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</si>
  <si>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</si>
  <si>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</si>
  <si>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</si>
  <si>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</si>
  <si>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</si>
  <si>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</si>
  <si>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</si>
  <si>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</si>
  <si>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</si>
  <si>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</si>
  <si>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</si>
  <si>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</si>
  <si>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</si>
  <si>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</si>
  <si>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</si>
  <si>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</si>
  <si>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</si>
  <si>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</si>
  <si>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</si>
  <si>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</si>
  <si>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</si>
  <si>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</si>
  <si>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</si>
  <si>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</si>
  <si>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</si>
  <si>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</si>
  <si>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</si>
  <si>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</si>
  <si>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</si>
  <si>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</si>
  <si>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</si>
  <si>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</si>
  <si>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</si>
  <si>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</si>
  <si>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</si>
  <si>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</si>
  <si>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</si>
  <si>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</si>
  <si>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</si>
  <si>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</si>
  <si>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</si>
  <si>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</si>
  <si>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</si>
  <si>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</si>
  <si>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</si>
  <si>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</si>
  <si>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</si>
  <si>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</si>
  <si>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</si>
  <si>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</si>
  <si>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</si>
  <si>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</si>
  <si>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</si>
  <si>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</si>
  <si>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</si>
  <si>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</si>
  <si>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</si>
  <si>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</si>
  <si>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</si>
  <si>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</si>
  <si>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</si>
  <si>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</si>
  <si>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</si>
  <si>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</si>
  <si>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</si>
  <si>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</si>
  <si>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</si>
  <si>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</si>
  <si>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</si>
  <si>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</si>
  <si>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</si>
  <si>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</si>
  <si>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</si>
  <si>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</si>
  <si>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</si>
  <si>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</si>
  <si>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</si>
  <si>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</si>
  <si>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</si>
  <si>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</si>
  <si>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</si>
  <si>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</si>
  <si>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</si>
  <si>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</si>
  <si>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</si>
  <si>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</si>
  <si>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</si>
  <si>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</si>
  <si>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</si>
  <si>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</si>
  <si>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</si>
  <si>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</si>
  <si>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</si>
  <si>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</si>
  <si>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</si>
  <si>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</si>
  <si>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</si>
  <si>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</si>
  <si>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</si>
  <si>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</si>
  <si>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</si>
  <si>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</si>
  <si>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</si>
  <si>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</si>
  <si>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</si>
  <si>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</si>
  <si>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</si>
  <si>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</si>
  <si>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</si>
  <si>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</si>
  <si>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</si>
  <si>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</si>
  <si>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</si>
  <si>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</si>
  <si>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</si>
  <si>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</si>
  <si>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</si>
  <si>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</si>
  <si>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</si>
  <si>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</si>
  <si>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</si>
  <si>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</si>
  <si>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</si>
  <si>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</si>
  <si>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</si>
  <si>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</si>
  <si>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</si>
  <si>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</si>
  <si>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</si>
  <si>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</si>
  <si>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</si>
  <si>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</si>
  <si>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</si>
  <si>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</si>
  <si>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</si>
  <si>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</si>
  <si>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</si>
  <si>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</si>
  <si>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</si>
  <si>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</si>
  <si>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</si>
  <si>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</si>
  <si>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</si>
  <si>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</si>
  <si>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</si>
  <si>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</si>
  <si>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</si>
  <si>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</si>
  <si>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</si>
  <si>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</si>
  <si>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</si>
  <si>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</si>
  <si>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</si>
  <si>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</si>
  <si>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</si>
  <si>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</si>
  <si>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</si>
  <si>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</si>
  <si>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</si>
  <si>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</si>
  <si>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</si>
  <si>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</si>
  <si>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</si>
  <si>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</si>
  <si>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</si>
  <si>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</si>
  <si>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</si>
  <si>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</si>
  <si>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</si>
  <si>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</si>
  <si>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</si>
  <si>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</si>
  <si>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</si>
  <si>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</si>
  <si>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</si>
  <si>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</si>
  <si>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</si>
  <si>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</si>
  <si>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</si>
  <si>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</si>
  <si>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</si>
  <si>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</si>
  <si>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</si>
  <si>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</si>
  <si>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</si>
  <si>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</si>
  <si>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</si>
  <si>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</si>
  <si>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</si>
  <si>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</si>
  <si>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</si>
  <si>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</si>
  <si>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</si>
  <si>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</si>
  <si>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</si>
  <si>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</si>
  <si>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</si>
  <si>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</si>
  <si>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</si>
  <si>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</si>
  <si>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</si>
  <si>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</si>
  <si>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</si>
  <si>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</si>
  <si>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</si>
  <si>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</si>
  <si>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</si>
  <si>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</si>
  <si>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</si>
  <si>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</si>
  <si>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</si>
  <si>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</si>
  <si>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</si>
  <si>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</si>
  <si>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</si>
  <si>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</si>
  <si>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</si>
  <si>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</si>
  <si>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</si>
  <si>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</si>
  <si>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</si>
  <si>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</si>
  <si>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</si>
  <si>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</si>
  <si>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</si>
  <si>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</si>
  <si>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</si>
  <si>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</si>
  <si>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</si>
  <si>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</si>
  <si>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</si>
  <si>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</si>
  <si>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</si>
  <si>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</si>
  <si>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</si>
  <si>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</si>
  <si>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</si>
  <si>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</si>
  <si>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</si>
  <si>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</si>
  <si>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</si>
  <si>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</si>
  <si>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</si>
  <si>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</si>
  <si>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</si>
  <si>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</si>
  <si>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</si>
  <si>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</si>
  <si>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</si>
  <si>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</si>
  <si>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</si>
  <si>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</si>
  <si>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</si>
  <si>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</si>
  <si>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</si>
  <si>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</si>
  <si>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</si>
  <si>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</si>
  <si>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</si>
  <si>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</si>
  <si>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</si>
  <si>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</si>
  <si>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</si>
  <si>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</si>
  <si>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</si>
  <si>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</si>
  <si>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</si>
  <si>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</si>
  <si>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</si>
  <si>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</si>
  <si>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</si>
  <si>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</si>
  <si>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</si>
  <si>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</si>
  <si>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</si>
  <si>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</si>
  <si>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</si>
  <si>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</si>
  <si>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</si>
  <si>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</si>
  <si>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</si>
  <si>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</si>
  <si>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</si>
  <si>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</si>
  <si>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</si>
  <si>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</si>
  <si>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</si>
  <si>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</si>
  <si>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</si>
  <si>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</si>
  <si>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</si>
  <si>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</si>
  <si>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</si>
  <si>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</si>
  <si>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</si>
  <si>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</si>
  <si>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</si>
  <si>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</si>
  <si>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</si>
  <si>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</si>
  <si>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</si>
  <si>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</si>
  <si>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</si>
  <si>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</si>
  <si>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</si>
  <si>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</si>
  <si>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</si>
  <si>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</si>
  <si>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</si>
  <si>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</si>
  <si>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</si>
  <si>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</si>
  <si>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</si>
  <si>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</si>
  <si>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</si>
  <si>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</si>
  <si>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</si>
  <si>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</si>
  <si>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</si>
  <si>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</si>
  <si>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</si>
  <si>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</si>
  <si>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</si>
  <si>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</si>
  <si>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</si>
  <si>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</si>
  <si>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</si>
  <si>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</si>
  <si>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</si>
  <si>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</si>
  <si>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</si>
  <si>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</si>
  <si>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</si>
  <si>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</si>
  <si>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</si>
  <si>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</si>
  <si>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</si>
  <si>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</si>
  <si>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</si>
  <si>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</si>
  <si>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</si>
  <si>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</si>
  <si>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</si>
  <si>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</si>
  <si>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</si>
  <si>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</si>
  <si>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</si>
  <si>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</si>
  <si>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</si>
  <si>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</si>
  <si>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</si>
  <si>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</si>
  <si>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</si>
  <si>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</si>
  <si>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</si>
  <si>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</si>
  <si>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</si>
  <si>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</si>
  <si>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</si>
  <si>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</si>
  <si>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</si>
  <si>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</si>
  <si>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</si>
  <si>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</si>
  <si>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</si>
  <si>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</si>
  <si>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</si>
  <si>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</si>
  <si>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</si>
  <si>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</si>
  <si>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</si>
  <si>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</si>
  <si>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</si>
  <si>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</si>
  <si>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</si>
  <si>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</si>
  <si>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</si>
  <si>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</si>
  <si>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</si>
  <si>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</si>
  <si>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</si>
  <si>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</si>
  <si>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</si>
  <si>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</si>
  <si>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</si>
  <si>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</si>
  <si>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</si>
  <si>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</si>
  <si>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</si>
  <si>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</si>
  <si>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</si>
  <si>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</si>
  <si>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</si>
  <si>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</si>
  <si>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</si>
  <si>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</si>
  <si>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</si>
  <si>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</si>
  <si>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</si>
  <si>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</si>
  <si>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</si>
  <si>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</si>
  <si>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</si>
  <si>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</si>
  <si>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</si>
  <si>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</si>
  <si>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</si>
  <si>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</si>
  <si>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</si>
  <si>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</si>
  <si>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</si>
  <si>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</si>
  <si>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</si>
  <si>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</si>
  <si>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</si>
  <si>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</si>
  <si>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</si>
  <si>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</si>
  <si>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</si>
  <si>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</si>
  <si>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</si>
  <si>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</si>
  <si>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</si>
  <si>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</si>
  <si>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</si>
  <si>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</si>
  <si>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</si>
  <si>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</si>
  <si>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</si>
  <si>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</si>
  <si>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</si>
  <si>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</si>
  <si>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</si>
  <si>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</si>
  <si>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</si>
  <si>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</si>
  <si>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</si>
  <si>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</si>
  <si>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</si>
  <si>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</si>
  <si>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</si>
  <si>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</si>
  <si>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</si>
  <si>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</si>
  <si>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</si>
  <si>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</si>
  <si>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</si>
  <si>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</si>
  <si>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</si>
  <si>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</si>
  <si>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</si>
  <si>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</si>
  <si>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</si>
  <si>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</si>
  <si>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</si>
  <si>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</si>
  <si>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</si>
  <si>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</si>
  <si>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</si>
  <si>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</si>
  <si>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</si>
  <si>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</si>
  <si>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</si>
  <si>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</si>
  <si>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</si>
  <si>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</si>
  <si>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</si>
  <si>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</si>
  <si>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</si>
  <si>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</si>
  <si>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</si>
  <si>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</si>
  <si>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</si>
  <si>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</si>
  <si>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</si>
  <si>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</si>
  <si>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</si>
  <si>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</si>
  <si>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</si>
  <si>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</si>
  <si>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</si>
  <si>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</si>
  <si>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</si>
  <si>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</si>
  <si>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</si>
  <si>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</si>
  <si>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</si>
  <si>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</si>
  <si>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</si>
  <si>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</si>
  <si>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</si>
  <si>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</si>
  <si>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</si>
  <si>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</si>
  <si>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</si>
  <si>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</si>
  <si>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</si>
  <si>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</si>
  <si>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</si>
  <si>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</si>
  <si>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</si>
  <si>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</si>
  <si>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</si>
  <si>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</si>
  <si>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</si>
  <si>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</si>
  <si>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</si>
  <si>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</si>
  <si>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</si>
  <si>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</si>
  <si>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</si>
  <si>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</si>
  <si>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</si>
  <si>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</si>
  <si>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</si>
  <si>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</si>
  <si>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</si>
  <si>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</si>
  <si>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</si>
  <si>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</si>
  <si>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</si>
  <si>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</si>
  <si>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</si>
  <si>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</si>
  <si>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</si>
  <si>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</si>
  <si>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</si>
  <si>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</si>
  <si>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</si>
  <si>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</si>
  <si>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</si>
  <si>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</si>
  <si>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</si>
  <si>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</si>
  <si>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</si>
  <si>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</si>
  <si>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</si>
  <si>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</si>
  <si>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</si>
  <si>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</si>
  <si>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</si>
  <si>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</si>
  <si>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</si>
  <si>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</si>
  <si>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</si>
  <si>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</si>
  <si>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</si>
  <si>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</si>
  <si>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</si>
  <si>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</si>
  <si>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</si>
  <si>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</si>
  <si>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</si>
  <si>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</si>
  <si>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</si>
  <si>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</si>
  <si>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</si>
  <si>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</si>
  <si>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</si>
  <si>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</si>
  <si>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</si>
  <si>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</si>
  <si>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</si>
  <si>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</si>
  <si>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</si>
  <si>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</si>
  <si>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</si>
  <si>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</si>
  <si>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</si>
  <si>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</si>
  <si>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</si>
  <si>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</si>
  <si>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</si>
  <si>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</si>
  <si>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</si>
  <si>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</si>
  <si>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</si>
  <si>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</si>
  <si>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</si>
  <si>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</si>
  <si>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</si>
  <si>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</si>
  <si>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</si>
  <si>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</si>
  <si>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</si>
  <si>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</si>
  <si>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</si>
  <si>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</si>
  <si>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</si>
  <si>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</si>
  <si>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</si>
  <si>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</si>
  <si>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</si>
  <si>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</si>
  <si>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</si>
  <si>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</si>
  <si>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</si>
  <si>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</si>
  <si>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</si>
  <si>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</si>
  <si>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</si>
  <si>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</si>
  <si>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</si>
  <si>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</si>
  <si>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</si>
  <si>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</si>
  <si>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</si>
  <si>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</si>
  <si>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</si>
  <si>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</si>
  <si>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</si>
  <si>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</si>
  <si>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</si>
  <si>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</si>
  <si>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</si>
  <si>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</si>
  <si>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</si>
  <si>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</si>
  <si>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</si>
  <si>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</si>
  <si>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</si>
  <si>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</si>
  <si>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</si>
  <si>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</si>
  <si>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</si>
  <si>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</si>
  <si>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</si>
  <si>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</si>
  <si>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</si>
  <si>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</si>
  <si>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</si>
  <si>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</si>
  <si>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</si>
  <si>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</si>
  <si>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</si>
  <si>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</si>
  <si>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</si>
  <si>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</si>
  <si>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</si>
  <si>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</si>
  <si>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</si>
  <si>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</si>
  <si>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</si>
  <si>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</si>
  <si>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</si>
  <si>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</si>
  <si>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</si>
  <si>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</si>
  <si>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</si>
  <si>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</si>
  <si>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</si>
  <si>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</si>
  <si>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</si>
  <si>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</si>
  <si>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</si>
  <si>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</si>
  <si>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</si>
  <si>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</si>
  <si>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</si>
  <si>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</si>
  <si>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</si>
  <si>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</si>
  <si>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</si>
  <si>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</si>
  <si>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</si>
  <si>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</si>
  <si>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</si>
  <si>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</si>
  <si>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</si>
  <si>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</si>
  <si>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</si>
  <si>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</si>
  <si>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</si>
  <si>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</si>
  <si>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</si>
  <si>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</si>
  <si>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</si>
  <si>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</si>
  <si>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</si>
  <si>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</si>
  <si>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</si>
  <si>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</si>
  <si>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</si>
  <si>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</si>
  <si>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</si>
  <si>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</si>
  <si>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</si>
  <si>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</si>
  <si>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</si>
  <si>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</si>
  <si>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</si>
  <si>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</si>
  <si>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</si>
  <si>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</si>
  <si>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</si>
  <si>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</si>
  <si>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</si>
  <si>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</si>
  <si>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</si>
  <si>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</si>
  <si>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</si>
  <si>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</si>
  <si>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</si>
  <si>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</si>
  <si>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</si>
  <si>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</si>
  <si>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</si>
  <si>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</si>
  <si>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</si>
  <si>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</si>
  <si>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</si>
  <si>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</si>
  <si>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</si>
  <si>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</si>
  <si>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</si>
  <si>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</si>
  <si>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</si>
  <si>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</si>
  <si>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</si>
  <si>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</si>
  <si>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</si>
  <si>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</si>
  <si>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</si>
  <si>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</si>
  <si>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</si>
  <si>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</si>
  <si>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</si>
  <si>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</si>
  <si>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</si>
  <si>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</si>
  <si>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</si>
  <si>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</si>
  <si>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</si>
  <si>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</si>
  <si>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</si>
  <si>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</si>
  <si>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</si>
  <si>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</si>
  <si>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</si>
  <si>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</si>
  <si>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</si>
  <si>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</si>
  <si>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</si>
  <si>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</si>
  <si>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</si>
  <si>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</si>
  <si>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</si>
  <si>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</si>
  <si>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</si>
  <si>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</si>
  <si>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</si>
  <si>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</si>
  <si>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</si>
  <si>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</si>
  <si>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</si>
  <si>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</si>
  <si>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</si>
  <si>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</si>
  <si>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</si>
  <si>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</si>
  <si>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</si>
  <si>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</si>
  <si>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</si>
  <si>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</si>
  <si>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</si>
  <si>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</si>
  <si>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</si>
  <si>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</si>
  <si>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</si>
  <si>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</si>
  <si>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</si>
  <si>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</si>
  <si>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</si>
  <si>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</si>
  <si>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</si>
  <si>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</si>
  <si>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</si>
  <si>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</si>
  <si>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</si>
  <si>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</si>
  <si>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</si>
  <si>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</si>
  <si>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</si>
  <si>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</si>
  <si>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</si>
  <si>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</si>
  <si>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</si>
  <si>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</si>
  <si>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</si>
  <si>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</si>
  <si>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</si>
  <si>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</si>
  <si>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</si>
  <si>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</si>
  <si>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</si>
  <si>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</si>
  <si>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</si>
  <si>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</si>
  <si>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</si>
  <si>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</si>
  <si>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</si>
  <si>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</si>
  <si>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</si>
  <si>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</si>
  <si>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</si>
  <si>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</si>
  <si>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</si>
  <si>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</si>
  <si>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</si>
  <si>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</si>
  <si>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</si>
  <si>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</si>
  <si>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</si>
  <si>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</si>
  <si>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</si>
  <si>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</si>
  <si>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</si>
  <si>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</si>
  <si>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</si>
  <si>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</si>
  <si>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</si>
  <si>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</si>
  <si>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</si>
  <si>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</si>
  <si>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</si>
  <si>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</si>
  <si>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</si>
  <si>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</si>
  <si>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</si>
  <si>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</si>
  <si>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</si>
  <si>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</si>
  <si>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</si>
  <si>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</si>
  <si>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</si>
  <si>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</si>
  <si>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</si>
  <si>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</si>
  <si>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</si>
  <si>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</si>
  <si>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</si>
  <si>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</si>
  <si>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</si>
  <si>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</si>
  <si>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</si>
  <si>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</si>
  <si>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</si>
  <si>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</si>
  <si>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</si>
  <si>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</si>
  <si>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</si>
  <si>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</si>
  <si>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</si>
  <si>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</si>
  <si>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</si>
  <si>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</si>
  <si>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</si>
  <si>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</si>
  <si>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</si>
  <si>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</si>
  <si>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</si>
  <si>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</si>
  <si>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</si>
  <si>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</si>
  <si>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</si>
  <si>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</si>
  <si>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</si>
  <si>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</si>
  <si>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</si>
  <si>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</si>
  <si>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</si>
  <si>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</si>
  <si>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</si>
  <si>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</si>
  <si>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</si>
  <si>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</si>
  <si>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</si>
  <si>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</si>
  <si>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</si>
  <si>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</si>
  <si>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</si>
  <si>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</si>
  <si>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</si>
  <si>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</si>
  <si>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</si>
  <si>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</si>
  <si>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</si>
  <si>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</si>
  <si>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</si>
  <si>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</si>
  <si>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</si>
  <si>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</si>
  <si>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</si>
  <si>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</si>
  <si>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</si>
  <si>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</si>
  <si>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</si>
  <si>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</si>
  <si>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</si>
  <si>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</si>
  <si>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</si>
  <si>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</si>
  <si>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</si>
  <si>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</si>
  <si>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</si>
  <si>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</si>
  <si>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</si>
  <si>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</si>
  <si>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</si>
  <si>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</si>
  <si>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</si>
  <si>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</si>
  <si>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</si>
  <si>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</si>
  <si>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</si>
  <si>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</si>
  <si>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</si>
  <si>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</si>
  <si>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</si>
  <si>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</si>
  <si>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</si>
  <si>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</si>
  <si>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</si>
  <si>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</si>
  <si>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</si>
  <si>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</si>
  <si>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</si>
  <si>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</si>
  <si>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</si>
  <si>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</si>
  <si>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</si>
  <si>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</si>
  <si>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</si>
  <si>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</si>
  <si>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</si>
  <si>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</si>
  <si>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</si>
  <si>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</si>
  <si>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</si>
  <si>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</si>
  <si>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</si>
  <si>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</si>
  <si>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</si>
  <si>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</si>
  <si>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</si>
  <si>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</si>
  <si>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</si>
  <si>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</si>
  <si>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</si>
  <si>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</si>
  <si>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</si>
  <si>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</si>
  <si>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</si>
  <si>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</si>
  <si>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</si>
  <si>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</si>
  <si>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</si>
  <si>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</si>
  <si>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</si>
  <si>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</si>
  <si>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</si>
  <si>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</si>
  <si>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</si>
  <si>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</si>
  <si>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</si>
  <si>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</si>
  <si>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</si>
  <si>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</si>
  <si>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</si>
  <si>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</si>
  <si>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</si>
  <si>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</si>
  <si>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</si>
  <si>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</si>
  <si>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</si>
  <si>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</si>
  <si>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</si>
  <si>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</si>
  <si>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</si>
  <si>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</si>
  <si>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</si>
  <si>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</si>
  <si>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</si>
  <si>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</si>
  <si>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</si>
  <si>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</si>
  <si>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</si>
  <si>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</si>
  <si>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</si>
  <si>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</si>
  <si>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</si>
  <si>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</si>
  <si>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</si>
  <si>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</si>
  <si>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</si>
  <si>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</si>
  <si>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</si>
  <si>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</si>
  <si>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</si>
  <si>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</si>
  <si>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</si>
  <si>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</si>
  <si>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</si>
  <si>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</si>
  <si>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</si>
  <si>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</si>
  <si>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</si>
  <si>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</si>
  <si>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</si>
  <si>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</si>
  <si>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</si>
  <si>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</si>
  <si>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</si>
  <si>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</si>
  <si>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</si>
  <si>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</si>
  <si>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</si>
  <si>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</si>
  <si>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</si>
  <si>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</si>
  <si>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</si>
  <si>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</si>
  <si>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</si>
  <si>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</si>
  <si>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</si>
  <si>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</si>
  <si>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</si>
  <si>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</si>
  <si>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</si>
  <si>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</si>
  <si>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</si>
  <si>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</si>
  <si>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</si>
  <si>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</si>
  <si>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</si>
  <si>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</si>
  <si>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</si>
  <si>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</si>
  <si>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</si>
  <si>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</si>
  <si>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</si>
  <si>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</si>
  <si>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</si>
  <si>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</si>
  <si>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</si>
  <si>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</si>
  <si>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</si>
  <si>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</si>
  <si>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</si>
  <si>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</si>
  <si>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</si>
  <si>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</si>
  <si>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</si>
  <si>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</si>
  <si>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</si>
  <si>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</si>
  <si>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</si>
  <si>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</si>
  <si>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</si>
  <si>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</si>
  <si>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</si>
  <si>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</si>
  <si>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</si>
  <si>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</si>
  <si>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</si>
  <si>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</si>
  <si>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</si>
  <si>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</si>
  <si>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</si>
  <si>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</si>
  <si>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</si>
  <si>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</si>
  <si>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</si>
  <si>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</si>
  <si>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</si>
  <si>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</si>
  <si>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</si>
  <si>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</si>
  <si>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</si>
  <si>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</si>
  <si>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</si>
  <si>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</si>
  <si>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</si>
  <si>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</si>
  <si>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</si>
  <si>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</si>
  <si>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</si>
  <si>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</si>
  <si>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</si>
  <si>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</si>
  <si>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</si>
  <si>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</si>
  <si>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</si>
  <si>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</si>
  <si>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</si>
  <si>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</si>
  <si>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</si>
  <si>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</si>
  <si>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</si>
  <si>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</si>
  <si>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</si>
  <si>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</si>
  <si>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</si>
  <si>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</si>
  <si>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</si>
  <si>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</si>
  <si>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</si>
  <si>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</si>
  <si>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</si>
  <si>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</si>
  <si>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</si>
  <si>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</si>
  <si>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</si>
  <si>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</si>
  <si>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</si>
  <si>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</si>
  <si>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</si>
  <si>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</si>
  <si>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</si>
  <si>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</si>
  <si>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</si>
  <si>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</si>
  <si>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</si>
  <si>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</si>
  <si>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</si>
  <si>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</si>
  <si>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</si>
  <si>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</si>
  <si>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</si>
  <si>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</si>
  <si>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</si>
  <si>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</si>
  <si>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</si>
  <si>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</si>
  <si>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</si>
  <si>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</si>
  <si>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</si>
  <si>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</si>
  <si>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</si>
  <si>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</si>
  <si>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</si>
  <si>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</si>
  <si>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</si>
  <si>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</si>
  <si>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</si>
  <si>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</si>
  <si>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</si>
  <si>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</si>
  <si>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</si>
  <si>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</si>
  <si>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</si>
  <si>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</si>
  <si>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</si>
  <si>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</si>
  <si>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</si>
  <si>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</si>
  <si>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</si>
  <si>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</si>
  <si>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</si>
  <si>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</si>
  <si>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</si>
  <si>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</si>
  <si>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</si>
  <si>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</si>
  <si>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</si>
  <si>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</si>
  <si>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</si>
  <si>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</si>
  <si>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</si>
  <si>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</si>
  <si>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</si>
  <si>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</si>
  <si>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</si>
  <si>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</si>
  <si>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</si>
  <si>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</si>
  <si>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</si>
  <si>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</si>
  <si>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</si>
  <si>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</si>
  <si>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</si>
  <si>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</si>
  <si>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</si>
  <si>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</si>
  <si>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</si>
  <si>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</si>
  <si>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</si>
  <si>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</si>
  <si>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</si>
  <si>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</si>
  <si>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</si>
  <si>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</si>
  <si>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</si>
  <si>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</si>
  <si>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</si>
  <si>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</si>
  <si>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</si>
  <si>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</si>
  <si>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</si>
  <si>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</si>
  <si>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</si>
  <si>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</si>
  <si>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</si>
  <si>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</si>
  <si>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</si>
  <si>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</si>
  <si>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</si>
  <si>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</si>
  <si>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</si>
  <si>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</si>
  <si>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</si>
  <si>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</si>
  <si>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</si>
  <si>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</si>
  <si>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</si>
  <si>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</si>
  <si>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</si>
  <si>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</si>
  <si>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</si>
  <si>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</si>
  <si>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</si>
  <si>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</si>
  <si>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</si>
  <si>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</si>
  <si>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</si>
  <si>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</si>
  <si>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</si>
  <si>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</si>
  <si>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</si>
  <si>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</si>
  <si>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</si>
  <si>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</si>
  <si>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</si>
  <si>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</si>
  <si>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</si>
  <si>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</si>
  <si>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</si>
  <si>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</si>
  <si>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</si>
  <si>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</si>
  <si>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</si>
  <si>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</si>
  <si>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</si>
  <si>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</si>
  <si>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</si>
  <si>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</si>
  <si>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</si>
  <si>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</si>
  <si>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</si>
  <si>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</si>
  <si>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</si>
  <si>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</si>
  <si>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</si>
  <si>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</si>
  <si>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</si>
  <si>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</si>
  <si>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</si>
  <si>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</si>
  <si>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</si>
  <si>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</si>
  <si>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</si>
  <si>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</si>
  <si>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</si>
  <si>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</si>
  <si>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</si>
  <si>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</si>
  <si>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</si>
  <si>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</si>
  <si>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</si>
  <si>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</si>
  <si>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</si>
  <si>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</si>
  <si>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</si>
  <si>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</si>
  <si>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</si>
  <si>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</si>
  <si>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</si>
  <si>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</si>
  <si>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</si>
  <si>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</si>
  <si>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</si>
  <si>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</si>
  <si>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</si>
  <si>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</si>
  <si>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</si>
  <si>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</si>
  <si>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</si>
  <si>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</si>
  <si>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</si>
  <si>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</si>
  <si>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</si>
  <si>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</si>
  <si>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</si>
  <si>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</si>
  <si>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</si>
  <si>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</si>
  <si>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</si>
  <si>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</si>
  <si>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</si>
  <si>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</si>
  <si>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</si>
  <si>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</si>
  <si>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</si>
  <si>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</si>
  <si>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</si>
  <si>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</si>
  <si>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</si>
  <si>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</si>
  <si>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</si>
  <si>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</si>
  <si>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</si>
  <si>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</si>
  <si>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</si>
  <si>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</si>
  <si>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</si>
  <si>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</si>
  <si>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</si>
  <si>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</si>
  <si>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</si>
  <si>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</si>
  <si>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</si>
  <si>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</si>
  <si>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</si>
  <si>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</si>
  <si>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</si>
  <si>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</si>
  <si>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</si>
  <si>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</si>
  <si>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</si>
  <si>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</si>
  <si>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</si>
  <si>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</si>
  <si>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</si>
  <si>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</si>
  <si>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</si>
  <si>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</si>
  <si>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</si>
  <si>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</si>
  <si>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</si>
  <si>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</si>
  <si>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</si>
  <si>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</si>
  <si>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</si>
  <si>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</si>
  <si>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</si>
  <si>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</si>
  <si>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</si>
  <si>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</si>
  <si>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</si>
  <si>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</si>
  <si>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</si>
  <si>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</si>
  <si>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</si>
  <si>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</si>
  <si>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</si>
  <si>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</si>
  <si>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</si>
  <si>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</si>
  <si>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</si>
  <si>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</si>
  <si>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</si>
  <si>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</si>
  <si>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</si>
  <si>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</si>
  <si>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</si>
  <si>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</si>
  <si>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</si>
  <si>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</si>
  <si>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</si>
  <si>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</si>
  <si>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</si>
  <si>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</si>
  <si>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</si>
  <si>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</si>
  <si>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</si>
  <si>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</si>
  <si>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</si>
  <si>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</si>
  <si>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</si>
  <si>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</si>
  <si>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</si>
  <si>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</si>
  <si>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</si>
  <si>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</si>
  <si>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</si>
  <si>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</si>
  <si>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</si>
  <si>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</si>
  <si>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</si>
  <si>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</si>
  <si>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</si>
  <si>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</si>
  <si>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</si>
  <si>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</si>
  <si>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</si>
  <si>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</si>
  <si>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</si>
  <si>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</si>
  <si>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</si>
  <si>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</si>
  <si>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</si>
  <si>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</si>
  <si>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</si>
  <si>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</si>
  <si>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</si>
  <si>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</si>
  <si>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</si>
  <si>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</si>
  <si>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</si>
  <si>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</si>
  <si>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</si>
  <si>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</si>
  <si>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</si>
  <si>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</si>
  <si>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</si>
  <si>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</si>
  <si>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</si>
  <si>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</si>
  <si>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</si>
  <si>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</si>
  <si>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</si>
  <si>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</si>
  <si>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</si>
  <si>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</si>
  <si>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</si>
  <si>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</si>
  <si>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</si>
  <si>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</si>
  <si>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</si>
  <si>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</si>
  <si>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</si>
  <si>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</si>
  <si>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</si>
  <si>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</si>
  <si>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</si>
  <si>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</si>
  <si>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</si>
  <si>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</si>
  <si>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</si>
  <si>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</si>
  <si>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</si>
  <si>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</si>
  <si>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</si>
  <si>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</si>
  <si>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</si>
  <si>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</si>
  <si>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</si>
  <si>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</si>
  <si>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</si>
  <si>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</si>
  <si>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</si>
  <si>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</si>
  <si>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</si>
  <si>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</si>
  <si>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</si>
  <si>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</si>
  <si>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</si>
  <si>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</si>
  <si>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</si>
  <si>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</si>
  <si>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</si>
  <si>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</si>
  <si>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</si>
  <si>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</si>
  <si>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</si>
  <si>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</si>
  <si>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</si>
  <si>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</si>
  <si>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</si>
  <si>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</si>
  <si>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</si>
  <si>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</si>
  <si>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</si>
  <si>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</si>
  <si>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</si>
  <si>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</si>
  <si>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</si>
  <si>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</si>
  <si>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</si>
  <si>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</si>
  <si>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</si>
  <si>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</si>
  <si>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</si>
  <si>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</si>
  <si>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</si>
  <si>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</si>
  <si>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</si>
  <si>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</si>
  <si>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</si>
  <si>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</si>
  <si>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</si>
  <si>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</si>
  <si>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</si>
  <si>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</si>
  <si>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</si>
  <si>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</si>
  <si>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</si>
  <si>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</si>
  <si>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</si>
  <si>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</si>
  <si>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</si>
  <si>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</si>
  <si>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</si>
  <si>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</si>
  <si>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</si>
  <si>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</si>
  <si>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</si>
  <si>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</si>
  <si>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</si>
  <si>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</si>
  <si>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</si>
  <si>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</si>
  <si>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</si>
  <si>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</si>
  <si>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</si>
  <si>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</si>
  <si>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</si>
  <si>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</si>
  <si>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</si>
  <si>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</si>
  <si>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</si>
  <si>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</si>
  <si>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</si>
  <si>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</si>
  <si>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</si>
  <si>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</si>
  <si>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</si>
  <si>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</si>
  <si>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</si>
  <si>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</si>
  <si>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</si>
  <si>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</si>
  <si>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</si>
  <si>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</si>
  <si>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</si>
  <si>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</si>
  <si>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</si>
  <si>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</si>
  <si>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</si>
  <si>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</si>
  <si>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</si>
  <si>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</si>
  <si>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</si>
  <si>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</si>
  <si>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</si>
  <si>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</si>
  <si>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</si>
  <si>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</si>
  <si>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</si>
  <si>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</si>
  <si>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</si>
  <si>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</si>
  <si>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</si>
  <si>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</si>
  <si>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</si>
  <si>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</si>
  <si>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</si>
  <si>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</si>
  <si>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</si>
  <si>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</si>
  <si>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</si>
  <si>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</si>
  <si>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</si>
  <si>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</si>
  <si>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</si>
  <si>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</si>
  <si>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</si>
  <si>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</si>
  <si>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</si>
  <si>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</si>
  <si>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</si>
  <si>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</si>
  <si>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</si>
  <si>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</si>
  <si>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</si>
  <si>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</si>
  <si>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</si>
  <si>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</si>
  <si>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</si>
  <si>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</si>
  <si>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</si>
  <si>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</si>
  <si>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</si>
  <si>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</si>
  <si>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</si>
  <si>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</si>
  <si>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</si>
  <si>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</si>
  <si>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</si>
  <si>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</si>
  <si>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</si>
  <si>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</si>
  <si>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</si>
  <si>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</si>
  <si>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</si>
  <si>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</si>
  <si>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</si>
  <si>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</si>
  <si>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</si>
  <si>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</si>
  <si>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</si>
  <si>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</si>
  <si>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</si>
  <si>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</si>
  <si>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</si>
  <si>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</si>
  <si>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</si>
  <si>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</si>
  <si>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</si>
  <si>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</si>
  <si>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</si>
  <si>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</si>
  <si>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</si>
  <si>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</si>
  <si>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</si>
  <si>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</si>
  <si>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</si>
  <si>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</si>
  <si>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</si>
  <si>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</si>
  <si>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</si>
  <si>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</si>
  <si>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</si>
  <si>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</si>
  <si>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</si>
  <si>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</si>
  <si>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</si>
  <si>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</si>
  <si>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</si>
  <si>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</si>
  <si>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</si>
  <si>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</si>
  <si>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</si>
  <si>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</si>
  <si>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</si>
  <si>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</si>
  <si>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</si>
  <si>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</si>
  <si>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</si>
  <si>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</si>
  <si>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</si>
  <si>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</si>
  <si>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</si>
  <si>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</si>
  <si>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</si>
  <si>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</si>
  <si>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</si>
  <si>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</si>
  <si>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</si>
  <si>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</si>
  <si>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</si>
  <si>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</si>
  <si>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</si>
  <si>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</si>
  <si>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</si>
  <si>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</si>
  <si>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</si>
  <si>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</si>
  <si>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</si>
  <si>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</si>
  <si>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</si>
  <si>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</si>
  <si>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</si>
  <si>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</si>
  <si>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</si>
  <si>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</si>
  <si>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</si>
  <si>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</si>
  <si>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</si>
  <si>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</si>
  <si>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</si>
  <si>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</si>
  <si>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</si>
  <si>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</si>
  <si>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</si>
  <si>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</si>
  <si>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</si>
  <si>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</si>
  <si>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</si>
  <si>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</si>
  <si>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</si>
  <si>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</si>
  <si>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</si>
  <si>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</si>
  <si>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</si>
  <si>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</si>
  <si>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</si>
  <si>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</si>
  <si>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</si>
  <si>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</si>
  <si>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</si>
  <si>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</si>
  <si>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</si>
  <si>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</si>
  <si>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</si>
  <si>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</si>
  <si>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</si>
  <si>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</si>
  <si>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</si>
  <si>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</si>
  <si>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</si>
  <si>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</si>
  <si>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</si>
  <si>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</si>
  <si>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</si>
  <si>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</si>
  <si>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</si>
  <si>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</si>
  <si>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</si>
  <si>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</si>
  <si>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</si>
  <si>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</si>
  <si>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</si>
  <si>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</si>
  <si>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</si>
  <si>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</si>
  <si>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</si>
  <si>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</si>
  <si>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</si>
  <si>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</si>
  <si>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</si>
  <si>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</si>
  <si>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</si>
  <si>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</si>
  <si>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</si>
  <si>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</si>
  <si>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</si>
  <si>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</si>
  <si>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</si>
  <si>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</si>
  <si>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</si>
  <si>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</si>
  <si>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</si>
  <si>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</si>
  <si>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</si>
  <si>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</si>
  <si>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</si>
  <si>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</si>
  <si>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</si>
  <si>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</si>
  <si>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</si>
  <si>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</si>
  <si>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</si>
  <si>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</si>
  <si>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</si>
  <si>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</si>
  <si>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</si>
  <si>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</si>
  <si>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</si>
  <si>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</si>
  <si>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</si>
  <si>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</si>
  <si>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</si>
  <si>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</si>
  <si>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</si>
  <si>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</si>
  <si>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</si>
  <si>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</si>
  <si>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</si>
  <si>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</si>
  <si>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</si>
  <si>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</si>
  <si>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</si>
  <si>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</si>
  <si>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</si>
  <si>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</si>
  <si>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</si>
  <si>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</si>
  <si>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</si>
  <si>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</si>
  <si>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</si>
  <si>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</si>
  <si>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</si>
  <si>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</si>
  <si>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</si>
  <si>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</si>
  <si>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</si>
  <si>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</si>
  <si>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</si>
  <si>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</si>
  <si>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</si>
  <si>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</si>
  <si>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</si>
  <si>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</si>
  <si>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</si>
  <si>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</si>
  <si>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</si>
  <si>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</si>
  <si>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</si>
  <si>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</si>
  <si>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</si>
  <si>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</si>
  <si>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</si>
  <si>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</si>
  <si>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</si>
  <si>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</si>
  <si>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</si>
  <si>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</si>
  <si>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</si>
  <si>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</si>
  <si>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</si>
  <si>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</si>
  <si>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</si>
  <si>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</si>
  <si>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</si>
  <si>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</si>
  <si>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</si>
  <si>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</si>
  <si>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</si>
  <si>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</si>
  <si>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</si>
  <si>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</si>
  <si>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</si>
  <si>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</si>
  <si>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</si>
  <si>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</si>
  <si>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</si>
  <si>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</si>
  <si>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</si>
  <si>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</si>
  <si>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</si>
  <si>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</si>
  <si>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</si>
  <si>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</si>
  <si>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</si>
  <si>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</si>
  <si>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</si>
  <si>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</si>
  <si>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</si>
  <si>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</si>
  <si>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</si>
  <si>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</si>
  <si>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</si>
  <si>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</si>
  <si>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</si>
  <si>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</si>
  <si>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</si>
  <si>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</si>
  <si>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</si>
  <si>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</si>
  <si>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</si>
  <si>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</si>
  <si>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</si>
  <si>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</si>
  <si>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</si>
  <si>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</si>
  <si>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</si>
  <si>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</si>
  <si>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</si>
  <si>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</si>
  <si>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</si>
  <si>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</si>
  <si>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</si>
  <si>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</si>
  <si>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</si>
  <si>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</si>
  <si>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</si>
  <si>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</si>
  <si>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</si>
  <si>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</si>
  <si>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</si>
  <si>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</si>
  <si>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</si>
  <si>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</si>
  <si>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</si>
  <si>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</si>
  <si>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</si>
  <si>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</si>
  <si>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</si>
  <si>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</si>
  <si>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</si>
  <si>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</si>
  <si>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</si>
  <si>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</si>
  <si>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</si>
  <si>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</si>
  <si>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</si>
  <si>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</si>
  <si>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</si>
  <si>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</si>
  <si>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</si>
  <si>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</si>
  <si>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</si>
  <si>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</si>
  <si>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</si>
  <si>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</si>
  <si>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</si>
  <si>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</si>
  <si>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</si>
  <si>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</si>
  <si>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</si>
  <si>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</si>
  <si>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</si>
  <si>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</si>
  <si>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</si>
  <si>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</si>
  <si>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</si>
  <si>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</si>
  <si>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</si>
  <si>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</si>
  <si>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</si>
  <si>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</si>
  <si>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</si>
  <si>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</si>
  <si>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</si>
  <si>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</si>
  <si>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</si>
  <si>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</si>
  <si>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</si>
  <si>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</si>
  <si>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</si>
  <si>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</si>
  <si>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</si>
  <si>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</si>
  <si>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</si>
  <si>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</si>
  <si>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</si>
  <si>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</si>
  <si>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</si>
  <si>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</si>
  <si>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</si>
  <si>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</si>
  <si>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</si>
  <si>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</si>
  <si>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</si>
  <si>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</si>
  <si>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</si>
  <si>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</si>
  <si>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</si>
  <si>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</si>
  <si>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</si>
  <si>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</si>
  <si>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</si>
  <si>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</si>
  <si>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</si>
  <si>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</si>
  <si>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</si>
  <si>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</si>
  <si>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</si>
  <si>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</si>
  <si>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</si>
  <si>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</si>
  <si>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</si>
  <si>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</si>
  <si>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</si>
  <si>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</si>
  <si>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</si>
  <si>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</si>
  <si>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</si>
  <si>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</si>
  <si>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</si>
  <si>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</si>
  <si>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</si>
  <si>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</si>
  <si>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</si>
  <si>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</si>
  <si>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</si>
  <si>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</si>
  <si>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</si>
  <si>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</si>
  <si>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</si>
  <si>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</si>
  <si>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</si>
  <si>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</si>
  <si>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</si>
  <si>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</si>
  <si>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</si>
  <si>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</si>
  <si>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</si>
  <si>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</si>
  <si>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</si>
  <si>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</si>
  <si>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</si>
  <si>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</si>
  <si>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</si>
  <si>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</si>
  <si>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</si>
  <si>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</si>
  <si>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</si>
  <si>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</si>
  <si>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</si>
  <si>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</si>
  <si>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</si>
  <si>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</si>
  <si>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</si>
  <si>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</si>
  <si>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</si>
  <si>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</si>
  <si>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</si>
  <si>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</si>
  <si>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</si>
  <si>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</si>
  <si>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</si>
  <si>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</si>
  <si>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</si>
  <si>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</si>
  <si>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</si>
  <si>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</si>
  <si>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</si>
  <si>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</si>
  <si>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</si>
  <si>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</si>
  <si>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</si>
  <si>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</si>
  <si>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</si>
  <si>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</si>
  <si>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</si>
  <si>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</si>
  <si>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</si>
  <si>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</si>
  <si>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</si>
  <si>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</si>
  <si>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</si>
  <si>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</si>
  <si>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</si>
  <si>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</si>
  <si>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</si>
  <si>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</si>
  <si>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</si>
  <si>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</si>
  <si>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</si>
  <si>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</si>
  <si>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</si>
  <si>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</si>
  <si>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</si>
  <si>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</si>
  <si>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</si>
  <si>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</si>
  <si>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</si>
  <si>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</si>
  <si>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</si>
  <si>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</si>
  <si>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</si>
  <si>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</si>
  <si>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</si>
  <si>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</si>
  <si>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</si>
  <si>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</si>
  <si>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</si>
  <si>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</si>
  <si>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</si>
  <si>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</si>
  <si>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</si>
  <si>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</si>
  <si>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</si>
  <si>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</si>
  <si>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</si>
  <si>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</si>
  <si>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</si>
  <si>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</si>
  <si>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</si>
  <si>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</si>
  <si>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</si>
  <si>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</si>
  <si>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</si>
  <si>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</si>
  <si>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</si>
  <si>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</si>
  <si>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</si>
  <si>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</si>
  <si>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</si>
  <si>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</si>
  <si>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</si>
  <si>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</si>
  <si>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</si>
  <si>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</si>
  <si>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</si>
  <si>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</si>
  <si>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</si>
  <si>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</si>
  <si>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</si>
  <si>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</si>
  <si>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</si>
  <si>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</si>
  <si>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</si>
  <si>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</si>
  <si>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</si>
  <si>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</si>
  <si>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</si>
  <si>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</si>
  <si>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</si>
  <si>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</si>
  <si>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</si>
  <si>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</si>
  <si>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</si>
  <si>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</si>
  <si>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</si>
  <si>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</si>
  <si>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</si>
  <si>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</si>
  <si>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</si>
  <si>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</si>
  <si>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</si>
  <si>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</si>
  <si>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</si>
  <si>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</si>
  <si>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</si>
  <si>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</si>
  <si>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</si>
  <si>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</si>
  <si>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</si>
  <si>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</si>
  <si>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</si>
  <si>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</si>
  <si>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</si>
  <si>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</si>
  <si>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</si>
  <si>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</si>
  <si>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</si>
  <si>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</si>
  <si>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</si>
  <si>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</si>
  <si>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</si>
  <si>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</si>
  <si>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</si>
  <si>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</si>
  <si>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</si>
  <si>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</si>
  <si>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</si>
  <si>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</si>
  <si>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</si>
  <si>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</si>
  <si>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</si>
  <si>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</si>
  <si>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</si>
  <si>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</si>
  <si>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</si>
  <si>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</si>
  <si>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</si>
  <si>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</si>
  <si>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</si>
  <si>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</si>
  <si>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</si>
  <si>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</si>
  <si>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</si>
  <si>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</si>
  <si>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</si>
  <si>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</si>
  <si>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</si>
  <si>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</si>
  <si>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</si>
  <si>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</si>
  <si>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</si>
  <si>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</si>
  <si>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</si>
  <si>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</si>
  <si>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</si>
  <si>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</si>
  <si>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</si>
  <si>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</si>
  <si>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</si>
  <si>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</si>
  <si>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</si>
  <si>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</si>
  <si>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</si>
  <si>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</si>
  <si>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</si>
  <si>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</si>
  <si>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</si>
  <si>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</si>
  <si>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</si>
  <si>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</si>
  <si>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</si>
  <si>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</si>
  <si>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</si>
  <si>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</si>
  <si>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</si>
  <si>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</si>
  <si>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</si>
  <si>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</si>
  <si>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</si>
  <si>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</si>
  <si>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</si>
  <si>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</si>
  <si>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</si>
  <si>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</si>
  <si>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</si>
  <si>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</si>
  <si>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</si>
  <si>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</si>
  <si>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</si>
  <si>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</si>
  <si>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</si>
  <si>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</si>
  <si>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</si>
  <si>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</si>
  <si>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</si>
  <si>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</si>
  <si>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</si>
  <si>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</si>
  <si>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</si>
  <si>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</si>
  <si>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</si>
  <si>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</si>
  <si>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</si>
  <si>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</si>
  <si>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</si>
  <si>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</si>
  <si>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</si>
  <si>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</si>
  <si>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</si>
  <si>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</si>
  <si>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</si>
  <si>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</si>
  <si>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</si>
  <si>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</si>
  <si>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</si>
  <si>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</si>
  <si>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</si>
  <si>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</si>
  <si>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</si>
  <si>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</si>
  <si>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</si>
  <si>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</si>
  <si>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</si>
  <si>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</si>
  <si>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</si>
  <si>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</si>
  <si>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</si>
  <si>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</si>
  <si>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</si>
  <si>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</si>
  <si>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</si>
  <si>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</si>
  <si>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</si>
  <si>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</si>
  <si>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</si>
  <si>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</si>
  <si>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</si>
  <si>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</si>
  <si>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</si>
  <si>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</si>
  <si>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</si>
  <si>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</si>
  <si>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</si>
  <si>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</si>
  <si>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</si>
  <si>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</si>
  <si>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</si>
  <si>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</si>
  <si>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</si>
  <si>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</si>
  <si>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</si>
  <si>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</si>
  <si>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</si>
  <si>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</si>
  <si>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</si>
  <si>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</si>
  <si>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</si>
  <si>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</si>
  <si>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</si>
  <si>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</si>
  <si>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</si>
  <si>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</si>
  <si>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</si>
  <si>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</si>
  <si>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</si>
  <si>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</si>
  <si>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</si>
  <si>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</si>
  <si>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</si>
  <si>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</si>
  <si>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</si>
  <si>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</si>
  <si>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</si>
  <si>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</si>
  <si>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</si>
  <si>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</si>
  <si>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</si>
  <si>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</si>
  <si>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</si>
  <si>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</si>
  <si>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</si>
  <si>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</si>
  <si>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</si>
  <si>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</si>
  <si>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</si>
  <si>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</si>
  <si>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</si>
  <si>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</si>
  <si>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</si>
  <si>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</si>
  <si>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</si>
  <si>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</si>
  <si>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</si>
  <si>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</si>
  <si>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</si>
  <si>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</si>
  <si>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</si>
  <si>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</si>
  <si>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</si>
  <si>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</si>
  <si>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</si>
  <si>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</si>
  <si>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</si>
  <si>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</si>
  <si>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</si>
  <si>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</si>
  <si>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</si>
  <si>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</si>
  <si>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</si>
  <si>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</si>
  <si>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</si>
  <si>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</si>
  <si>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</si>
  <si>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</si>
  <si>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</si>
  <si>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</si>
  <si>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</si>
  <si>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</si>
  <si>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</si>
  <si>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</si>
  <si>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</si>
  <si>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</si>
  <si>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</si>
  <si>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</si>
  <si>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</si>
  <si>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</si>
  <si>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</si>
  <si>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</si>
  <si>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</si>
  <si>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</si>
  <si>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</si>
  <si>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</si>
  <si>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</si>
  <si>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</si>
  <si>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</si>
  <si>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</si>
  <si>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</si>
  <si>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</si>
  <si>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</si>
  <si>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</si>
  <si>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</si>
  <si>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</si>
  <si>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</si>
  <si>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</si>
  <si>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</si>
  <si>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</si>
  <si>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</si>
  <si>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</si>
  <si>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</si>
  <si>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</si>
  <si>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</si>
  <si>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</si>
  <si>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</si>
  <si>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</si>
  <si>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</si>
  <si>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</si>
  <si>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</si>
  <si>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</si>
  <si>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</si>
  <si>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</si>
  <si>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</si>
  <si>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</si>
  <si>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</si>
  <si>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</si>
  <si>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</si>
  <si>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</si>
  <si>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</si>
  <si>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</si>
  <si>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</si>
  <si>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</si>
  <si>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</si>
  <si>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</si>
  <si>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</si>
  <si>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</si>
  <si>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</si>
  <si>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</si>
  <si>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</si>
  <si>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</si>
  <si>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</si>
  <si>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</si>
  <si>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</si>
  <si>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</si>
  <si>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</si>
  <si>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</si>
  <si>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</si>
  <si>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</si>
  <si>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</si>
  <si>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</si>
  <si>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</si>
  <si>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</si>
  <si>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</si>
  <si>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</si>
  <si>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</si>
  <si>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</si>
  <si>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</si>
  <si>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</si>
  <si>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</si>
  <si>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</si>
  <si>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</si>
  <si>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</si>
  <si>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</si>
  <si>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</si>
  <si>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</si>
  <si>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</si>
  <si>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</si>
  <si>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</si>
  <si>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</si>
  <si>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</si>
  <si>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</si>
  <si>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</si>
  <si>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</si>
  <si>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</si>
  <si>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</si>
  <si>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</si>
  <si>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</si>
  <si>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</si>
  <si>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</si>
  <si>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</si>
  <si>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</si>
  <si>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</si>
  <si>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</si>
  <si>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</si>
  <si>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</si>
  <si>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</si>
  <si>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</si>
  <si>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</si>
  <si>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</si>
  <si>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</si>
  <si>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</si>
  <si>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</si>
  <si>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</si>
  <si>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</si>
  <si>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</si>
  <si>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</si>
  <si>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</si>
  <si>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</si>
  <si>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</si>
  <si>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</si>
  <si>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</si>
  <si>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</si>
  <si>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</si>
  <si>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</si>
  <si>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</si>
  <si>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</si>
  <si>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</si>
  <si>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</si>
  <si>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</si>
  <si>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</si>
  <si>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</si>
  <si>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</si>
  <si>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</si>
  <si>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</si>
  <si>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</si>
  <si>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</si>
  <si>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</si>
  <si>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</si>
  <si>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</si>
  <si>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</si>
  <si>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</si>
  <si>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</si>
  <si>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</si>
  <si>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</si>
  <si>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</si>
  <si>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</si>
  <si>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</si>
  <si>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</si>
  <si>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</si>
  <si>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</si>
  <si>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</si>
  <si>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</si>
  <si>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</si>
  <si>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</si>
  <si>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</si>
  <si>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</si>
  <si>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</si>
  <si>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</si>
  <si>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</si>
  <si>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</si>
  <si>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</si>
  <si>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</si>
  <si>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</si>
  <si>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</si>
  <si>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</si>
  <si>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</si>
  <si>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</si>
  <si>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</si>
  <si>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</si>
  <si>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</si>
  <si>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</si>
  <si>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</si>
  <si>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</si>
  <si>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</si>
  <si>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</si>
  <si>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</si>
  <si>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</si>
  <si>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</si>
  <si>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</si>
  <si>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</si>
  <si>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</si>
  <si>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</si>
  <si>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</si>
  <si>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</si>
  <si>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</si>
  <si>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</si>
  <si>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</si>
  <si>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</si>
  <si>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</si>
  <si>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</si>
  <si>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</si>
  <si>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</si>
  <si>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</si>
  <si>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</si>
  <si>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</si>
  <si>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</si>
  <si>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</si>
  <si>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</si>
  <si>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</si>
  <si>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</si>
  <si>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</si>
  <si>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</si>
  <si>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</si>
  <si>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</si>
  <si>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</si>
  <si>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</si>
  <si>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</si>
  <si>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</si>
  <si>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</si>
  <si>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</si>
  <si>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</si>
  <si>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</si>
  <si>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</si>
  <si>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</si>
  <si>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</si>
  <si>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</si>
  <si>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</si>
  <si>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</si>
  <si>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</si>
  <si>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</si>
  <si>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</si>
  <si>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</si>
  <si>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</si>
  <si>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</si>
  <si>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</si>
  <si>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</si>
  <si>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</si>
  <si>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</si>
  <si>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</si>
  <si>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</si>
  <si>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</si>
  <si>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</si>
  <si>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</si>
  <si>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</si>
  <si>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</si>
  <si>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</si>
  <si>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</si>
  <si>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</si>
  <si>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</si>
  <si>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</si>
  <si>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</si>
  <si>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</si>
  <si>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</si>
  <si>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</si>
  <si>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</si>
  <si>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</si>
  <si>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</si>
  <si>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</si>
  <si>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</si>
  <si>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</si>
  <si>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</si>
  <si>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</si>
  <si>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</si>
  <si>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</si>
  <si>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</si>
  <si>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</si>
  <si>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</si>
  <si>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</si>
  <si>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</si>
  <si>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</si>
  <si>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</si>
  <si>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</si>
  <si>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</si>
  <si>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</si>
  <si>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</si>
  <si>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</si>
  <si>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</si>
  <si>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</si>
  <si>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</si>
  <si>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</si>
  <si>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</si>
  <si>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</si>
  <si>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</si>
  <si>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</si>
  <si>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</si>
  <si>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</si>
  <si>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</si>
  <si>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</si>
  <si>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</si>
  <si>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</si>
  <si>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</si>
  <si>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</si>
  <si>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</si>
  <si>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</si>
  <si>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</si>
  <si>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</si>
  <si>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</si>
  <si>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</si>
  <si>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</si>
  <si>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</si>
  <si>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</si>
  <si>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</si>
  <si>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</si>
  <si>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</si>
  <si>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</si>
  <si>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</si>
  <si>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</si>
  <si>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</si>
  <si>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</si>
  <si>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</si>
  <si>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</si>
  <si>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</si>
  <si>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</si>
  <si>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</si>
  <si>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</si>
  <si>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</si>
  <si>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</si>
  <si>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</si>
  <si>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</si>
  <si>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</si>
  <si>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</si>
  <si>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</si>
  <si>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</si>
  <si>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</si>
  <si>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</si>
  <si>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</si>
  <si>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</si>
  <si>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</si>
  <si>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</si>
  <si>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</si>
  <si>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</si>
  <si>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</si>
  <si>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</si>
  <si>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</si>
  <si>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</si>
  <si>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</si>
  <si>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</si>
  <si>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</si>
  <si>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</si>
  <si>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</si>
  <si>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</si>
  <si>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</si>
  <si>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</si>
  <si>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</si>
  <si>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</si>
  <si>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</si>
  <si>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</si>
  <si>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</si>
  <si>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</si>
  <si>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</si>
  <si>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</si>
  <si>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</si>
  <si>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</si>
  <si>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</si>
  <si>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</si>
  <si>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</si>
  <si>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</si>
  <si>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</si>
  <si>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</si>
  <si>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</si>
  <si>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</si>
  <si>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</si>
  <si>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</si>
  <si>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</si>
  <si>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</si>
  <si>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</si>
  <si>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</si>
  <si>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</si>
  <si>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</si>
  <si>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</si>
  <si>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</si>
  <si>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</si>
  <si>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</si>
  <si>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</si>
  <si>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</si>
  <si>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</si>
  <si>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</si>
  <si>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</si>
  <si>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</si>
  <si>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</si>
  <si>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</si>
  <si>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</si>
  <si>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</si>
  <si>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</si>
  <si>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</si>
  <si>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</si>
  <si>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</si>
  <si>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</si>
  <si>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</si>
  <si>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</si>
  <si>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</si>
  <si>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</si>
  <si>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</si>
  <si>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</si>
  <si>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</si>
  <si>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</si>
  <si>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</si>
  <si>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</si>
  <si>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</si>
  <si>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</si>
  <si>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</si>
  <si>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</si>
  <si>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</si>
  <si>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</si>
  <si>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</si>
  <si>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</si>
  <si>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</si>
  <si>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</si>
  <si>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</si>
  <si>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</si>
  <si>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</si>
  <si>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</si>
  <si>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</si>
  <si>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</si>
  <si>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</si>
  <si>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</si>
  <si>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</si>
  <si>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</si>
  <si>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</si>
  <si>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</si>
  <si>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</si>
  <si>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</si>
  <si>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</si>
  <si>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</si>
  <si>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</si>
  <si>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</si>
  <si>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</si>
  <si>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</si>
  <si>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</si>
  <si>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</si>
  <si>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</si>
  <si>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</si>
  <si>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</si>
  <si>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</si>
  <si>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</si>
  <si>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</si>
  <si>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</si>
  <si>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</si>
  <si>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</si>
  <si>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</si>
  <si>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</si>
  <si>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</si>
  <si>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</si>
  <si>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</si>
  <si>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</si>
  <si>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</si>
  <si>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</si>
  <si>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</si>
  <si>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</si>
  <si>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</si>
  <si>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</si>
  <si>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</si>
  <si>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</si>
  <si>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</si>
  <si>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</si>
  <si>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</si>
  <si>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</si>
  <si>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</si>
  <si>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</si>
  <si>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</si>
  <si>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</si>
  <si>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</si>
  <si>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</si>
  <si>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</si>
  <si>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</si>
  <si>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</si>
  <si>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</si>
  <si>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</si>
  <si>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</si>
  <si>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</si>
  <si>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</si>
  <si>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</si>
  <si>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</si>
  <si>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</si>
  <si>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</si>
  <si>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</si>
  <si>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</si>
  <si>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</si>
  <si>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</si>
  <si>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</si>
  <si>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</si>
  <si>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</si>
  <si>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</si>
  <si>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</si>
  <si>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</si>
  <si>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</si>
  <si>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</si>
  <si>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</si>
  <si>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</si>
  <si>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</si>
  <si>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</si>
  <si>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</si>
  <si>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</si>
  <si>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</si>
  <si>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</si>
  <si>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</si>
  <si>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</si>
  <si>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</si>
  <si>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</si>
  <si>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</si>
  <si>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</si>
  <si>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</si>
  <si>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</si>
  <si>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</si>
  <si>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</si>
  <si>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</si>
  <si>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</si>
  <si>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</si>
  <si>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</si>
  <si>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</si>
  <si>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</si>
  <si>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</si>
  <si>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</si>
  <si>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</si>
  <si>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</si>
  <si>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</si>
  <si>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</si>
  <si>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</si>
  <si>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</si>
  <si>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</si>
  <si>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</si>
  <si>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</si>
  <si>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</si>
  <si>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</si>
  <si>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</si>
  <si>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</si>
  <si>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</si>
  <si>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</si>
  <si>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</si>
  <si>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</si>
  <si>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</si>
  <si>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</si>
  <si>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</si>
  <si>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</si>
  <si>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</si>
  <si>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</si>
  <si>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</si>
  <si>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</si>
  <si>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</si>
  <si>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</si>
  <si>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</si>
  <si>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</si>
  <si>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</si>
  <si>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</si>
  <si>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</si>
  <si>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</si>
  <si>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</si>
  <si>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</si>
  <si>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</si>
  <si>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</si>
  <si>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</si>
  <si>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</si>
  <si>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</si>
  <si>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</si>
  <si>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</si>
  <si>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</si>
  <si>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</si>
  <si>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</si>
  <si>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</si>
  <si>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</si>
  <si>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</si>
  <si>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</si>
  <si>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</si>
  <si>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</si>
  <si>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</si>
  <si>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</si>
  <si>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</si>
  <si>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</si>
  <si>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</si>
  <si>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</si>
  <si>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</si>
  <si>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</si>
  <si>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</si>
  <si>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</si>
  <si>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</si>
  <si>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</si>
  <si>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</si>
  <si>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</si>
  <si>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</si>
  <si>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</si>
  <si>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</si>
  <si>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</si>
  <si>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</si>
  <si>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</si>
  <si>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</si>
  <si>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</si>
  <si>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</si>
  <si>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</si>
  <si>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</si>
  <si>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</si>
  <si>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</si>
  <si>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</si>
  <si>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</si>
  <si>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</si>
  <si>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</si>
  <si>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</si>
  <si>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</si>
  <si>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</si>
  <si>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</si>
  <si>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</si>
  <si>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</si>
  <si>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</si>
  <si>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</si>
  <si>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</si>
  <si>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</si>
  <si>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</si>
  <si>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</si>
  <si>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</si>
  <si>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</si>
  <si>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</si>
  <si>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</si>
  <si>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</si>
  <si>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</si>
  <si>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</si>
  <si>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</si>
  <si>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</si>
  <si>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</si>
  <si>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</si>
  <si>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</si>
  <si>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</si>
  <si>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</si>
  <si>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</si>
  <si>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</si>
  <si>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</si>
  <si>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</si>
  <si>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</si>
  <si>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</si>
  <si>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</si>
  <si>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</si>
  <si>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</si>
  <si>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</si>
  <si>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</si>
  <si>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</si>
  <si>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</si>
  <si>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</si>
  <si>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</si>
  <si>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</si>
  <si>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</si>
  <si>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</si>
  <si>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</si>
  <si>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</si>
  <si>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</si>
  <si>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</si>
  <si>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</si>
  <si>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</si>
  <si>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</si>
  <si>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</si>
  <si>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</si>
  <si>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</si>
  <si>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</si>
  <si>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</si>
  <si>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</si>
  <si>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</si>
  <si>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</si>
  <si>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</si>
  <si>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</si>
  <si>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</si>
  <si>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</si>
  <si>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</si>
  <si>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</si>
  <si>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</si>
  <si>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</si>
  <si>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</si>
  <si>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</si>
  <si>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</si>
  <si>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</si>
  <si>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</si>
  <si>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</si>
  <si>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</si>
  <si>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</si>
  <si>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</si>
  <si>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</si>
  <si>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</si>
  <si>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</si>
  <si>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</si>
  <si>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</si>
  <si>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</si>
  <si>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</si>
  <si>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</si>
  <si>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</si>
  <si>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</si>
  <si>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</si>
  <si>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</si>
  <si>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</si>
  <si>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</si>
  <si>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</si>
  <si>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</si>
  <si>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</si>
  <si>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</si>
  <si>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</si>
  <si>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</si>
  <si>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</si>
  <si>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</si>
  <si>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</si>
  <si>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</si>
  <si>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</si>
  <si>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</si>
  <si>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</si>
  <si>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</si>
  <si>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</si>
  <si>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</si>
  <si>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</si>
  <si>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</si>
  <si>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</si>
  <si>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</si>
  <si>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</si>
  <si>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</si>
  <si>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</si>
  <si>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</si>
  <si>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</si>
  <si>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</si>
  <si>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</si>
  <si>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</si>
  <si>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</si>
  <si>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</si>
  <si>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</si>
  <si>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</si>
  <si>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</si>
  <si>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</si>
  <si>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</si>
  <si>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</si>
  <si>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</si>
  <si>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</si>
  <si>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</si>
  <si>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</si>
  <si>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</si>
  <si>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</si>
  <si>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</si>
  <si>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</si>
  <si>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</si>
  <si>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</si>
  <si>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</si>
  <si>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</si>
  <si>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</si>
  <si>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</si>
  <si>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</si>
  <si>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</si>
  <si>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</si>
  <si>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</si>
  <si>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</si>
  <si>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</si>
  <si>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</si>
  <si>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</si>
  <si>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</si>
  <si>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</si>
  <si>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</si>
  <si>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</si>
  <si>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</si>
  <si>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</si>
  <si>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</si>
  <si>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</si>
  <si>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</si>
  <si>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</si>
  <si>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</si>
  <si>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</si>
  <si>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</si>
  <si>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</si>
  <si>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</si>
  <si>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</si>
  <si>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</si>
  <si>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</si>
  <si>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</si>
  <si>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</si>
  <si>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</si>
  <si>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</si>
  <si>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</si>
  <si>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</si>
  <si>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</si>
  <si>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</si>
  <si>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</si>
  <si>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</si>
  <si>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</si>
  <si>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</si>
  <si>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</si>
  <si>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</si>
  <si>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</si>
  <si>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</si>
  <si>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</si>
  <si>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</si>
  <si>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</si>
  <si>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</si>
  <si>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</si>
  <si>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</si>
  <si>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</si>
  <si>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</si>
  <si>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</si>
  <si>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</si>
  <si>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</si>
  <si>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</si>
  <si>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</si>
  <si>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</si>
  <si>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</si>
  <si>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</si>
  <si>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</si>
  <si>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</si>
  <si>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</si>
  <si>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</si>
  <si>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</si>
  <si>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</si>
  <si>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</si>
  <si>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</si>
  <si>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</si>
  <si>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</si>
  <si>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</si>
  <si>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</si>
  <si>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</si>
  <si>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</si>
  <si>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</si>
  <si>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</si>
  <si>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</si>
  <si>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</si>
  <si>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</si>
  <si>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</si>
  <si>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</si>
  <si>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</si>
  <si>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</si>
  <si>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</si>
  <si>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</si>
  <si>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</si>
  <si>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</si>
  <si>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</si>
  <si>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</si>
  <si>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</si>
  <si>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</si>
  <si>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</si>
  <si>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</si>
  <si>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</si>
  <si>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</si>
  <si>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</si>
  <si>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</si>
  <si>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</si>
  <si>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</si>
  <si>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</si>
  <si>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</si>
  <si>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</si>
  <si>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</si>
  <si>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</si>
  <si>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</si>
  <si>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</si>
  <si>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</si>
  <si>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</si>
  <si>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</si>
  <si>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</si>
  <si>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</si>
  <si>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</si>
  <si>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</si>
  <si>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</si>
  <si>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</si>
  <si>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</si>
  <si>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</si>
  <si>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</si>
  <si>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</si>
  <si>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</si>
  <si>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</si>
  <si>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</si>
  <si>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</si>
  <si>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</si>
  <si>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</si>
  <si>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</si>
  <si>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</si>
  <si>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</si>
  <si>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</si>
  <si>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</si>
  <si>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</si>
  <si>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</si>
  <si>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</si>
  <si>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</si>
  <si>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</si>
  <si>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</si>
  <si>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</si>
  <si>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</si>
  <si>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</si>
  <si>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</si>
  <si>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</si>
  <si>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</si>
  <si>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</si>
  <si>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</si>
  <si>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</si>
  <si>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</si>
  <si>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</si>
  <si>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</si>
  <si>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</si>
  <si>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</si>
  <si>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</si>
  <si>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</si>
  <si>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</si>
  <si>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</si>
  <si>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</si>
  <si>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</si>
  <si>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</si>
  <si>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</si>
  <si>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</si>
  <si>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</si>
  <si>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</si>
  <si>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</si>
  <si>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</si>
  <si>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</si>
  <si>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</si>
  <si>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</si>
  <si>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</si>
  <si>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</si>
  <si>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</si>
  <si>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</si>
  <si>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</si>
  <si>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</si>
  <si>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</si>
  <si>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</si>
  <si>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</si>
  <si>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</si>
  <si>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</si>
  <si>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</si>
  <si>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</si>
  <si>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</si>
  <si>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</si>
  <si>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</si>
  <si>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</si>
  <si>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</si>
  <si>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</si>
  <si>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</si>
  <si>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</si>
  <si>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</si>
  <si>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</si>
  <si>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</si>
  <si>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</si>
  <si>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</si>
  <si>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</si>
  <si>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</si>
  <si>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</si>
  <si>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</si>
  <si>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</si>
  <si>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</si>
  <si>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</si>
  <si>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</si>
  <si>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</si>
  <si>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</si>
  <si>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</si>
  <si>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</si>
  <si>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</si>
  <si>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</si>
  <si>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</si>
  <si>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</si>
  <si>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</si>
  <si>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</si>
  <si>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</si>
  <si>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</si>
  <si>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</si>
  <si>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</si>
  <si>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</si>
  <si>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</si>
  <si>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</si>
  <si>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</si>
  <si>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</si>
  <si>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</si>
  <si>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</si>
  <si>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</si>
  <si>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</si>
  <si>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</si>
  <si>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</si>
  <si>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</si>
  <si>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</si>
  <si>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</si>
  <si>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</si>
  <si>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</si>
  <si>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</si>
  <si>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</si>
  <si>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</si>
  <si>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</si>
  <si>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</si>
  <si>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</si>
  <si>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</si>
  <si>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</si>
  <si>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</si>
  <si>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</si>
  <si>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</si>
  <si>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</si>
  <si>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</si>
  <si>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</si>
  <si>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</si>
  <si>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</si>
  <si>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</si>
  <si>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</si>
  <si>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</si>
  <si>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</si>
  <si>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</si>
  <si>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</si>
  <si>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</si>
  <si>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</si>
  <si>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</si>
  <si>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</si>
  <si>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</si>
  <si>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</si>
  <si>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</si>
  <si>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</si>
  <si>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</si>
  <si>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</si>
  <si>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</si>
  <si>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</si>
  <si>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</si>
  <si>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</si>
  <si>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</si>
  <si>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</si>
  <si>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</si>
  <si>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</si>
  <si>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</si>
  <si>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</si>
  <si>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</si>
  <si>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</si>
  <si>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</si>
  <si>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</si>
  <si>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</si>
  <si>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</si>
  <si>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</si>
  <si>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</si>
  <si>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</si>
  <si>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</si>
  <si>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</si>
  <si>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</si>
  <si>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</si>
  <si>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</si>
  <si>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</si>
  <si>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</si>
  <si>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</si>
  <si>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</si>
  <si>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</si>
  <si>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</si>
  <si>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</si>
  <si>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</si>
  <si>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</si>
  <si>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</si>
  <si>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</si>
  <si>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</si>
  <si>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</si>
  <si>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</si>
  <si>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</si>
  <si>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</si>
  <si>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</si>
  <si>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</si>
  <si>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</si>
  <si>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</si>
  <si>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</si>
  <si>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</si>
  <si>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</si>
  <si>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</si>
  <si>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</si>
  <si>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</si>
  <si>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</si>
  <si>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</si>
  <si>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</si>
  <si>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</si>
  <si>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</si>
  <si>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</si>
  <si>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</si>
  <si>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</si>
  <si>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</si>
  <si>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</si>
  <si>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</si>
  <si>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</si>
  <si>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</si>
  <si>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</si>
  <si>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</si>
  <si>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</si>
  <si>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</si>
  <si>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</si>
  <si>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</si>
  <si>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</si>
  <si>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</si>
  <si>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</si>
  <si>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</si>
  <si>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</si>
  <si>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</si>
  <si>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</si>
  <si>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</si>
  <si>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</si>
  <si>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</si>
  <si>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</si>
  <si>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</si>
  <si>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</si>
  <si>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</si>
  <si>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</si>
  <si>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</si>
  <si>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</si>
  <si>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</si>
  <si>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</si>
  <si>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</si>
  <si>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</si>
  <si>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</si>
  <si>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</si>
  <si>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</si>
  <si>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</si>
  <si>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</si>
  <si>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</si>
  <si>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</si>
  <si>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</si>
  <si>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</si>
  <si>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</si>
  <si>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</si>
  <si>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</si>
  <si>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</si>
  <si>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</si>
  <si>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</si>
  <si>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</si>
  <si>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</si>
  <si>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</si>
  <si>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</si>
  <si>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</si>
  <si>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</si>
  <si>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</si>
  <si>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</si>
  <si>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</si>
  <si>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</si>
  <si>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</si>
  <si>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</si>
  <si>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</si>
  <si>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</si>
  <si>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</si>
  <si>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</si>
  <si>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</si>
  <si>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</si>
  <si>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</si>
  <si>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</si>
  <si>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</si>
  <si>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</si>
  <si>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</si>
  <si>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</si>
  <si>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</si>
  <si>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</si>
  <si>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</si>
  <si>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</si>
  <si>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</si>
  <si>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</si>
  <si>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</si>
  <si>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</si>
  <si>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</si>
  <si>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</si>
  <si>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</si>
  <si>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</si>
  <si>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</si>
  <si>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</si>
  <si>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</si>
  <si>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</si>
  <si>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</si>
  <si>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</si>
  <si>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</si>
  <si>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</si>
  <si>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</si>
  <si>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</si>
  <si>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</si>
  <si>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</si>
  <si>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</si>
  <si>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</si>
  <si>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</si>
  <si>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</si>
  <si>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</si>
  <si>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</si>
  <si>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</si>
  <si>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</si>
  <si>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</si>
  <si>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</si>
  <si>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</si>
  <si>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</si>
  <si>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</si>
  <si>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</si>
  <si>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</si>
  <si>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</si>
  <si>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</si>
  <si>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</si>
  <si>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</si>
  <si>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</si>
  <si>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</si>
  <si>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</si>
  <si>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</si>
  <si>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</si>
  <si>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</si>
  <si>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</si>
  <si>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</si>
  <si>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</si>
  <si>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</si>
  <si>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</si>
  <si>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</si>
  <si>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</si>
  <si>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</si>
  <si>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</si>
  <si>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</si>
  <si>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</si>
  <si>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</si>
  <si>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</si>
  <si>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</si>
  <si>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</si>
  <si>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</si>
  <si>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</si>
  <si>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</si>
  <si>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</si>
  <si>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</si>
  <si>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</si>
  <si>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</si>
  <si>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</si>
  <si>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</si>
  <si>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</si>
  <si>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</si>
  <si>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</si>
  <si>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</si>
  <si>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</si>
  <si>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</si>
  <si>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</si>
  <si>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</si>
  <si>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</si>
  <si>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</si>
  <si>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</si>
  <si>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</si>
  <si>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</si>
  <si>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</si>
  <si>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</si>
  <si>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</si>
  <si>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</si>
  <si>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</si>
  <si>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</si>
  <si>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</si>
  <si>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</si>
  <si>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</si>
  <si>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</si>
  <si>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</si>
  <si>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</si>
  <si>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</si>
  <si>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</si>
  <si>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</si>
  <si>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</si>
  <si>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</si>
  <si>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</si>
  <si>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</si>
  <si>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</si>
  <si>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</si>
  <si>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</si>
  <si>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</si>
  <si>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</si>
  <si>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</si>
  <si>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</si>
  <si>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</si>
  <si>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</si>
  <si>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</si>
  <si>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</si>
  <si>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</si>
  <si>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</si>
  <si>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</si>
  <si>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</si>
  <si>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</si>
  <si>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</si>
  <si>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</si>
  <si>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</si>
  <si>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</si>
  <si>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</si>
  <si>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</si>
  <si>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</si>
  <si>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</si>
  <si>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</si>
  <si>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</si>
  <si>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</si>
  <si>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</si>
  <si>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</si>
  <si>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</si>
  <si>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</si>
  <si>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</si>
  <si>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</si>
  <si>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</si>
  <si>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</si>
  <si>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</si>
  <si>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</si>
  <si>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</si>
  <si>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</si>
  <si>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</si>
  <si>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</si>
  <si>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</si>
  <si>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</si>
  <si>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</si>
  <si>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</si>
  <si>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</si>
  <si>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</si>
  <si>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</si>
  <si>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</si>
  <si>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</si>
  <si>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</si>
  <si>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</si>
  <si>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</si>
  <si>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</si>
  <si>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</si>
  <si>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</si>
  <si>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</si>
  <si>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</si>
  <si>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</si>
  <si>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</si>
  <si>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</si>
  <si>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</si>
  <si>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</si>
  <si>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</si>
  <si>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</si>
  <si>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</si>
  <si>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</si>
  <si>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</si>
  <si>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</si>
  <si>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</si>
  <si>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</si>
  <si>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</si>
  <si>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</si>
  <si>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</si>
  <si>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</si>
  <si>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</si>
  <si>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</si>
  <si>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</si>
  <si>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</si>
  <si>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</si>
  <si>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</si>
  <si>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</si>
  <si>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</si>
  <si>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</si>
  <si>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</si>
  <si>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</si>
  <si>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</si>
  <si>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</si>
  <si>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</si>
  <si>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</si>
  <si>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</si>
  <si>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</si>
  <si>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</si>
  <si>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</si>
  <si>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</si>
  <si>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</si>
  <si>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</si>
  <si>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</si>
  <si>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</si>
  <si>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</si>
  <si>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</si>
  <si>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</si>
  <si>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</si>
  <si>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</si>
  <si>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</si>
  <si>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</si>
  <si>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</si>
  <si>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</si>
  <si>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</si>
  <si>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</si>
  <si>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</si>
  <si>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</si>
  <si>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</si>
  <si>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</si>
  <si>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</si>
  <si>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</si>
  <si>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</si>
  <si>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</si>
  <si>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</si>
  <si>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</si>
  <si>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</si>
  <si>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</si>
  <si>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</si>
  <si>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</si>
  <si>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</si>
  <si>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</si>
  <si>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</si>
  <si>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</si>
  <si>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</si>
  <si>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</si>
  <si>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</si>
  <si>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</si>
  <si>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</si>
  <si>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</si>
  <si>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</si>
  <si>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</si>
  <si>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</si>
  <si>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</si>
  <si>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</si>
  <si>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</si>
  <si>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</si>
  <si>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</si>
  <si>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</si>
  <si>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</si>
  <si>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</si>
  <si>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</si>
  <si>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</si>
  <si>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</si>
  <si>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</si>
  <si>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</si>
  <si>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</si>
  <si>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</si>
  <si>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</si>
  <si>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</si>
  <si>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</si>
  <si>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</si>
  <si>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</si>
  <si>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</si>
  <si>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</si>
  <si>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</si>
  <si>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</si>
  <si>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</si>
  <si>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</si>
  <si>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</si>
  <si>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</si>
  <si>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</si>
  <si>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</si>
  <si>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</si>
  <si>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</si>
  <si>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</si>
  <si>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</si>
  <si>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</si>
  <si>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</si>
  <si>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</si>
  <si>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</si>
  <si>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</si>
  <si>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</si>
  <si>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</si>
  <si>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</si>
  <si>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</si>
  <si>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</si>
  <si>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</si>
  <si>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</si>
  <si>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</si>
  <si>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</si>
  <si>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</si>
  <si>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</si>
  <si>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</si>
  <si>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</si>
  <si>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</si>
  <si>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</si>
  <si>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</si>
  <si>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</si>
  <si>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</si>
  <si>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</si>
  <si>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</si>
  <si>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</si>
  <si>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</si>
  <si>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</si>
  <si>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</si>
  <si>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</si>
  <si>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</si>
  <si>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</si>
  <si>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</si>
  <si>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</si>
  <si>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</si>
  <si>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</si>
  <si>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</si>
  <si>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</si>
  <si>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</si>
  <si>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</si>
  <si>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</si>
  <si>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</si>
  <si>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</si>
  <si>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</si>
  <si>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</si>
  <si>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</si>
  <si>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</si>
  <si>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</si>
  <si>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</si>
  <si>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</si>
  <si>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</si>
  <si>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</si>
  <si>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</si>
  <si>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</si>
  <si>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</si>
  <si>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</si>
  <si>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</si>
  <si>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</si>
  <si>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</si>
  <si>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</si>
  <si>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</si>
  <si>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</si>
  <si>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</si>
  <si>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</si>
  <si>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</si>
  <si>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</si>
  <si>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</si>
  <si>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</si>
  <si>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</si>
  <si>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</si>
  <si>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</si>
  <si>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</si>
  <si>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</si>
  <si>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</si>
  <si>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</si>
  <si>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</si>
  <si>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</si>
  <si>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</si>
  <si>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</si>
  <si>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</si>
  <si>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</si>
  <si>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</si>
  <si>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</si>
  <si>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</si>
  <si>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</si>
  <si>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</si>
  <si>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</si>
  <si>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</si>
  <si>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</si>
  <si>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</si>
  <si>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</si>
  <si>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</si>
  <si>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</si>
  <si>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</si>
  <si>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</si>
  <si>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</si>
  <si>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</si>
  <si>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</si>
  <si>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</si>
  <si>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</si>
  <si>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</si>
  <si>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</si>
  <si>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</si>
  <si>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</si>
  <si>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</si>
  <si>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</si>
  <si>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</si>
  <si>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</si>
  <si>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</si>
  <si>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</si>
  <si>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</si>
  <si>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</si>
  <si>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</si>
  <si>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</si>
  <si>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</si>
  <si>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</si>
  <si>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</si>
  <si>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</si>
  <si>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</si>
  <si>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</si>
  <si>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</si>
  <si>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</si>
  <si>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</si>
  <si>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</si>
  <si>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</si>
  <si>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</si>
  <si>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</si>
  <si>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</si>
  <si>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</si>
  <si>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</si>
  <si>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</si>
  <si>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</si>
  <si>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</si>
  <si>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</si>
  <si>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</si>
  <si>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</si>
  <si>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</si>
  <si>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</si>
  <si>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</si>
  <si>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</si>
  <si>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</si>
  <si>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</si>
  <si>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</si>
  <si>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</si>
  <si>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</si>
  <si>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</si>
  <si>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</si>
  <si>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</si>
  <si>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</si>
  <si>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</si>
  <si>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</si>
  <si>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</si>
  <si>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</si>
  <si>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</si>
  <si>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</si>
  <si>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</si>
  <si>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</si>
  <si>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</si>
  <si>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</si>
  <si>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</si>
  <si>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</si>
  <si>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</si>
  <si>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</si>
  <si>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</si>
  <si>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</si>
  <si>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</si>
  <si>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</si>
  <si>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</si>
  <si>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</si>
  <si>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</si>
  <si>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</si>
  <si>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</si>
  <si>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</si>
  <si>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</si>
  <si>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</si>
  <si>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</si>
  <si>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</si>
  <si>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</si>
  <si>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</si>
  <si>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</si>
  <si>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</si>
  <si>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</si>
  <si>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</si>
  <si>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</si>
  <si>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</si>
  <si>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</si>
  <si>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</si>
  <si>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</si>
  <si>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</si>
  <si>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</si>
  <si>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</si>
  <si>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</si>
  <si>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</si>
  <si>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</si>
  <si>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</si>
  <si>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</si>
  <si>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</si>
  <si>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</si>
  <si>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</si>
  <si>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</si>
  <si>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</si>
  <si>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</si>
  <si>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</si>
  <si>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</si>
  <si>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</si>
  <si>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</si>
  <si>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</si>
  <si>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</si>
  <si>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</si>
  <si>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</si>
  <si>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</si>
  <si>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</si>
  <si>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</si>
  <si>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</si>
  <si>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</si>
  <si>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</si>
  <si>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</si>
  <si>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</si>
  <si>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</si>
  <si>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</si>
  <si>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</si>
  <si>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</si>
  <si>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</si>
  <si>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</si>
  <si>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</si>
  <si>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</si>
  <si>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</si>
  <si>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</si>
  <si>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</si>
  <si>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</si>
  <si>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</si>
  <si>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</si>
  <si>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</si>
  <si>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</si>
  <si>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</si>
  <si>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</si>
  <si>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</si>
  <si>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</si>
  <si>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</si>
  <si>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</si>
  <si>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</si>
  <si>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</si>
  <si>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</si>
  <si>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</si>
  <si>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</si>
  <si>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</si>
  <si>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</si>
  <si>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</si>
  <si>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</si>
  <si>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</si>
  <si>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</si>
  <si>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</si>
  <si>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</si>
  <si>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</si>
  <si>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</si>
  <si>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</si>
  <si>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</si>
  <si>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</si>
  <si>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</si>
  <si>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</si>
  <si>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</si>
  <si>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</si>
  <si>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</si>
  <si>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</si>
  <si>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</si>
  <si>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</si>
  <si>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</si>
  <si>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</si>
  <si>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</si>
  <si>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</si>
  <si>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</si>
  <si>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</si>
  <si>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</si>
  <si>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</si>
  <si>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</si>
  <si>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</si>
  <si>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</si>
  <si>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</si>
  <si>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</si>
  <si>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</si>
  <si>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</si>
  <si>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</si>
  <si>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</si>
  <si>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</si>
  <si>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</si>
  <si>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</si>
  <si>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</si>
  <si>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</si>
  <si>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</si>
  <si>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</si>
  <si>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</si>
  <si>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</si>
  <si>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</si>
  <si>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</si>
  <si>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</si>
  <si>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</si>
  <si>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</si>
  <si>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</si>
  <si>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</si>
  <si>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</si>
  <si>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</si>
  <si>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</si>
  <si>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</si>
  <si>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</si>
  <si>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</si>
  <si>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</si>
  <si>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</si>
  <si>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</si>
  <si>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</si>
  <si>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</si>
  <si>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</si>
  <si>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</si>
  <si>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</si>
  <si>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</si>
  <si>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</si>
  <si>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</si>
  <si>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</si>
  <si>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</si>
  <si>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</si>
  <si>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</si>
  <si>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</si>
  <si>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</si>
  <si>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</si>
  <si>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</si>
  <si>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</si>
  <si>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</si>
  <si>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</si>
  <si>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</si>
  <si>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</si>
  <si>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</si>
  <si>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</si>
  <si>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</si>
  <si>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</si>
  <si>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</si>
  <si>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</si>
  <si>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</si>
  <si>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</si>
  <si>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</si>
  <si>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</si>
  <si>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</si>
  <si>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</si>
  <si>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</si>
  <si>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</si>
  <si>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</si>
  <si>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</si>
  <si>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</si>
  <si>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</si>
  <si>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</si>
  <si>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</si>
  <si>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</si>
  <si>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</si>
  <si>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</si>
  <si>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</si>
  <si>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</si>
  <si>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</si>
  <si>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</si>
  <si>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</si>
  <si>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</si>
  <si>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</si>
  <si>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</si>
  <si>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</si>
  <si>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</si>
  <si>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</si>
  <si>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</si>
  <si>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</si>
  <si>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</si>
  <si>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</si>
  <si>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</si>
  <si>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</si>
  <si>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</si>
  <si>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</si>
  <si>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</si>
  <si>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</si>
  <si>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</si>
  <si>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</si>
  <si>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</si>
  <si>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</si>
  <si>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</si>
  <si>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</si>
  <si>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</si>
  <si>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</si>
  <si>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</si>
  <si>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</si>
  <si>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</si>
  <si>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</si>
  <si>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</si>
  <si>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</si>
  <si>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</si>
  <si>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</si>
  <si>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</si>
  <si>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</si>
  <si>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</si>
  <si>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</si>
  <si>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</si>
  <si>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</si>
  <si>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</si>
  <si>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</si>
  <si>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</si>
  <si>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</si>
  <si>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</si>
  <si>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</si>
  <si>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</si>
  <si>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</si>
  <si>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</si>
  <si>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</si>
  <si>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</si>
  <si>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</si>
  <si>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</si>
  <si>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</si>
  <si>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</si>
  <si>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</si>
  <si>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</si>
  <si>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</si>
  <si>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</si>
  <si>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</si>
  <si>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</si>
  <si>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</si>
  <si>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</si>
  <si>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</si>
  <si>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</si>
  <si>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</si>
  <si>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</si>
  <si>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</si>
  <si>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</si>
  <si>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</si>
  <si>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</si>
  <si>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</si>
  <si>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</si>
  <si>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</si>
  <si>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</si>
  <si>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</si>
  <si>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</si>
  <si>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</si>
  <si>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</si>
  <si>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</si>
  <si>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</si>
  <si>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</si>
  <si>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</si>
  <si>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</si>
  <si>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</si>
  <si>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</si>
  <si>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</si>
  <si>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</si>
  <si>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</si>
  <si>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</si>
  <si>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</si>
  <si>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</si>
  <si>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</si>
  <si>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</si>
  <si>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</si>
  <si>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</si>
  <si>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</si>
  <si>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</si>
  <si>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</si>
  <si>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</si>
  <si>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</si>
  <si>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</si>
  <si>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</si>
  <si>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</si>
  <si>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</si>
  <si>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</si>
  <si>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</si>
  <si>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</si>
  <si>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</si>
  <si>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</si>
  <si>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</si>
  <si>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</si>
  <si>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</si>
  <si>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</si>
  <si>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</si>
  <si>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</si>
  <si>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</si>
  <si>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</si>
  <si>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</si>
  <si>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</si>
  <si>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</si>
  <si>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</si>
  <si>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</si>
  <si>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</si>
  <si>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</si>
  <si>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</si>
  <si>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</si>
  <si>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</si>
  <si>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</si>
  <si>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</si>
  <si>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</si>
  <si>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</si>
  <si>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</si>
  <si>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</si>
  <si>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</si>
  <si>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</si>
  <si>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</si>
  <si>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</si>
  <si>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</si>
  <si>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</si>
  <si>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</si>
  <si>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</si>
  <si>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</si>
  <si>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</si>
  <si>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</si>
  <si>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</si>
  <si>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</si>
  <si>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</si>
  <si>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</si>
  <si>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</si>
  <si>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</si>
  <si>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</si>
  <si>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</si>
  <si>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</si>
  <si>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</si>
  <si>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</si>
  <si>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</si>
  <si>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</si>
  <si>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</si>
  <si>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</si>
  <si>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</si>
  <si>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</si>
  <si>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</si>
  <si>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</si>
  <si>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</si>
  <si>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</si>
  <si>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</si>
  <si>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</si>
  <si>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</si>
  <si>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</si>
  <si>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</si>
  <si>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</si>
  <si>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</si>
  <si>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</si>
  <si>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</si>
  <si>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</si>
  <si>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</si>
  <si>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</si>
  <si>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</si>
  <si>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</si>
  <si>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</si>
  <si>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</si>
  <si>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</si>
  <si>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</si>
  <si>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</si>
  <si>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</si>
  <si>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</si>
  <si>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</si>
  <si>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</si>
  <si>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</si>
  <si>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</si>
  <si>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</si>
  <si>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</si>
  <si>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</si>
  <si>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</si>
  <si>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</si>
  <si>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</si>
  <si>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</si>
  <si>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</si>
  <si>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</si>
  <si>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</si>
  <si>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</si>
  <si>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</si>
  <si>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</si>
  <si>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</si>
  <si>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</si>
  <si>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</si>
  <si>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</si>
  <si>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</si>
  <si>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</si>
  <si>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</si>
  <si>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</si>
  <si>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</si>
  <si>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</si>
  <si>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</si>
  <si>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</si>
  <si>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</si>
  <si>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</si>
  <si>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</si>
  <si>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</si>
  <si>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</si>
  <si>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</si>
  <si>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</si>
  <si>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</si>
  <si>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</si>
  <si>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</si>
  <si>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</si>
  <si>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</si>
  <si>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</si>
  <si>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</si>
  <si>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</si>
  <si>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</si>
  <si>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</si>
  <si>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</si>
  <si>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</si>
  <si>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</si>
  <si>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</si>
  <si>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</si>
  <si>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</si>
  <si>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</si>
  <si>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</si>
  <si>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</si>
  <si>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</si>
  <si>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</si>
  <si>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</si>
  <si>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</si>
  <si>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</si>
  <si>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</si>
  <si>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</si>
  <si>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</si>
  <si>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</si>
  <si>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</si>
  <si>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</si>
  <si>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</si>
  <si>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</si>
  <si>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</si>
  <si>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</si>
  <si>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</si>
  <si>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</si>
  <si>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</si>
  <si>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</si>
  <si>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</si>
  <si>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</si>
  <si>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</si>
  <si>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</si>
  <si>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</si>
  <si>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</si>
  <si>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</si>
  <si>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</si>
  <si>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</si>
  <si>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</si>
  <si>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</si>
  <si>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</si>
  <si>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</si>
  <si>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</si>
  <si>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</si>
  <si>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</si>
  <si>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</si>
  <si>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</si>
  <si>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</si>
  <si>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</si>
  <si>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</si>
  <si>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</si>
  <si>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</si>
  <si>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</si>
  <si>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</si>
  <si>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</si>
  <si>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</si>
  <si>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</si>
  <si>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</si>
  <si>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</si>
  <si>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</si>
  <si>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</si>
  <si>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</si>
  <si>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</si>
  <si>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</si>
  <si>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</si>
  <si>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</si>
  <si>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</si>
  <si>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</si>
  <si>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</si>
  <si>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</si>
  <si>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</si>
  <si>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</si>
  <si>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</si>
  <si>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</si>
  <si>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</si>
  <si>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</si>
  <si>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</si>
  <si>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</si>
  <si>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</si>
  <si>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</si>
  <si>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</si>
  <si>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</si>
  <si>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</si>
  <si>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</si>
  <si>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</si>
  <si>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</si>
  <si>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</si>
  <si>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</si>
  <si>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</si>
  <si>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</si>
  <si>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</si>
  <si>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</si>
  <si>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</si>
  <si>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</si>
  <si>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</si>
  <si>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</si>
  <si>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</si>
  <si>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</si>
  <si>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</si>
  <si>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</si>
  <si>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</si>
  <si>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</si>
  <si>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</si>
  <si>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</si>
  <si>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</si>
  <si>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</si>
  <si>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</si>
  <si>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</si>
  <si>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</si>
  <si>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</si>
  <si>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</si>
  <si>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</si>
  <si>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</si>
  <si>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</si>
  <si>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</si>
  <si>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</si>
  <si>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</si>
  <si>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</si>
  <si>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</si>
  <si>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</si>
  <si>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</si>
  <si>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</si>
  <si>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</si>
  <si>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</si>
  <si>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</si>
  <si>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</si>
  <si>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</si>
  <si>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</si>
  <si>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</si>
  <si>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</si>
  <si>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</si>
  <si>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</si>
  <si>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</si>
  <si>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</si>
  <si>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</si>
  <si>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</si>
  <si>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</si>
  <si>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</si>
  <si>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</si>
  <si>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</si>
  <si>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</si>
  <si>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</si>
  <si>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</si>
  <si>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</si>
  <si>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</si>
  <si>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</si>
  <si>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</si>
  <si>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</si>
  <si>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</si>
  <si>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</si>
  <si>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</si>
  <si>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</si>
  <si>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</si>
  <si>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</si>
  <si>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</si>
  <si>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</si>
  <si>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</si>
  <si>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</si>
  <si>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</si>
  <si>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</si>
  <si>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</si>
  <si>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</si>
  <si>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</si>
  <si>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</si>
  <si>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</si>
  <si>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</si>
  <si>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</si>
  <si>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</si>
  <si>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</si>
  <si>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</si>
  <si>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</si>
  <si>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</si>
  <si>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</si>
  <si>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</si>
  <si>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</si>
  <si>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</si>
  <si>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</si>
  <si>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</si>
  <si>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</si>
  <si>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</si>
  <si>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</si>
  <si>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</si>
  <si>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</si>
  <si>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</si>
  <si>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</si>
  <si>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</si>
  <si>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</si>
  <si>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</si>
  <si>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</si>
  <si>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</si>
  <si>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</si>
  <si>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</si>
  <si>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</si>
  <si>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</si>
  <si>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</si>
  <si>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</si>
  <si>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</si>
  <si>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</si>
  <si>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</si>
  <si>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</si>
  <si>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</si>
  <si>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</si>
  <si>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</si>
  <si>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</si>
  <si>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</si>
  <si>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</si>
  <si>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</si>
  <si>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</si>
  <si>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</si>
  <si>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</si>
  <si>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</si>
  <si>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</si>
  <si>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</si>
  <si>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</si>
  <si>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</si>
  <si>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</si>
  <si>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</si>
  <si>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</si>
  <si>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</si>
  <si>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</si>
  <si>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</si>
  <si>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</si>
  <si>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</si>
  <si>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</si>
  <si>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</si>
  <si>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</si>
  <si>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</si>
  <si>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</si>
  <si>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</si>
  <si>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</si>
  <si>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</si>
  <si>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</si>
  <si>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</si>
  <si>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</si>
  <si>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</si>
  <si>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</si>
  <si>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</si>
  <si>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</si>
  <si>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</si>
  <si>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</si>
  <si>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</si>
  <si>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</si>
  <si>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</si>
  <si>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</si>
  <si>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</si>
  <si>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</si>
  <si>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</si>
  <si>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</si>
  <si>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</si>
  <si>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</si>
  <si>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</si>
  <si>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</si>
  <si>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</si>
  <si>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</si>
  <si>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</si>
  <si>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</si>
  <si>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</si>
  <si>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</si>
  <si>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</si>
  <si>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</si>
  <si>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</si>
  <si>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</si>
  <si>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</si>
  <si>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</si>
  <si>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</si>
  <si>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</si>
  <si>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</si>
  <si>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</si>
  <si>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</si>
  <si>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</si>
  <si>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</si>
  <si>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</si>
  <si>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</si>
  <si>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</si>
  <si>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</si>
  <si>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</si>
  <si>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</si>
  <si>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</si>
  <si>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</si>
  <si>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</si>
  <si>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</si>
  <si>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</si>
  <si>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</si>
  <si>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</si>
  <si>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</si>
  <si>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</si>
  <si>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</si>
  <si>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</si>
  <si>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</si>
  <si>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</si>
  <si>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</si>
  <si>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</si>
  <si>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</si>
  <si>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</si>
  <si>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</si>
  <si>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</si>
  <si>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</si>
  <si>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</si>
  <si>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</si>
  <si>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</si>
  <si>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</si>
  <si>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</si>
  <si>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</si>
  <si>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</si>
  <si>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</si>
  <si>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</si>
  <si>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</si>
  <si>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</si>
  <si>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</si>
  <si>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</si>
  <si>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</si>
  <si>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</si>
  <si>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</si>
  <si>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</si>
  <si>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</si>
  <si>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</si>
  <si>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</si>
  <si>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</si>
  <si>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</si>
  <si>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</si>
  <si>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</si>
  <si>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</si>
  <si>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</si>
  <si>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</si>
  <si>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</si>
  <si>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</si>
  <si>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</si>
  <si>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</si>
  <si>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</si>
  <si>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</si>
  <si>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</si>
  <si>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</si>
  <si>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</si>
  <si>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</si>
  <si>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</si>
  <si>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</si>
  <si>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</si>
  <si>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</si>
  <si>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</si>
  <si>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</si>
  <si>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</si>
  <si>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</si>
  <si>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</si>
  <si>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</si>
  <si>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</si>
  <si>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</si>
  <si>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</si>
  <si>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</si>
  <si>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</si>
  <si>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</si>
  <si>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</si>
  <si>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</si>
  <si>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</si>
  <si>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</si>
  <si>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</si>
  <si>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</si>
  <si>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</si>
  <si>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</si>
  <si>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</si>
  <si>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</si>
  <si>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</si>
  <si>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</si>
  <si>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</si>
  <si>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</si>
  <si>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</si>
  <si>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</si>
  <si>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</si>
  <si>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</si>
  <si>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</si>
  <si>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</si>
  <si>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</si>
  <si>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</si>
  <si>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</si>
  <si>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</si>
  <si>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</si>
  <si>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</si>
  <si>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</si>
  <si>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</si>
  <si>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</si>
  <si>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</si>
  <si>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</si>
  <si>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</si>
  <si>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</si>
  <si>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</si>
  <si>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</si>
  <si>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</si>
  <si>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</si>
  <si>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</si>
  <si>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</si>
  <si>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</si>
  <si>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</si>
  <si>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</si>
  <si>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</si>
  <si>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</si>
  <si>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</si>
  <si>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</si>
  <si>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</si>
  <si>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</si>
  <si>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</si>
  <si>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</si>
  <si>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</si>
  <si>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</si>
  <si>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</si>
  <si>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</si>
  <si>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</si>
  <si>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</si>
  <si>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</si>
  <si>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</si>
  <si>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</si>
  <si>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</si>
  <si>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</si>
  <si>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</si>
  <si>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</si>
  <si>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</si>
  <si>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</si>
  <si>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</si>
  <si>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</si>
  <si>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</si>
  <si>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</si>
  <si>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</si>
  <si>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</si>
  <si>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</si>
  <si>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</si>
  <si>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</si>
  <si>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</si>
  <si>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</si>
  <si>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</si>
  <si>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</si>
  <si>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</si>
  <si>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</si>
  <si>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</si>
  <si>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</si>
  <si>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</si>
  <si>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</si>
  <si>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</si>
  <si>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</si>
  <si>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</si>
  <si>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</si>
  <si>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</si>
  <si>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</si>
  <si>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</si>
  <si>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</si>
  <si>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</si>
  <si>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</si>
  <si>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</si>
  <si>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</si>
  <si>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</si>
  <si>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</si>
  <si>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</si>
  <si>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</si>
  <si>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</si>
  <si>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</si>
  <si>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</si>
  <si>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</si>
  <si>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</si>
  <si>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</si>
  <si>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</si>
  <si>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</si>
  <si>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</si>
  <si>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</si>
  <si>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</si>
  <si>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</si>
  <si>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</si>
  <si>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</si>
  <si>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</si>
  <si>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</si>
  <si>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</si>
  <si>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</si>
  <si>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</si>
  <si>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</si>
  <si>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</si>
  <si>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</si>
  <si>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</si>
  <si>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</si>
  <si>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</si>
  <si>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</si>
  <si>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</si>
  <si>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</si>
  <si>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</si>
  <si>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</si>
  <si>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</si>
  <si>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</si>
  <si>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</si>
  <si>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</si>
  <si>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</si>
  <si>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</si>
  <si>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</si>
  <si>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</si>
  <si>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</si>
  <si>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</si>
  <si>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</si>
  <si>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</si>
  <si>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</si>
  <si>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</si>
  <si>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</si>
  <si>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</si>
  <si>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</si>
  <si>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</si>
  <si>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</si>
  <si>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</si>
  <si>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</si>
  <si>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</si>
  <si>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</si>
  <si>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</si>
  <si>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</si>
  <si>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</si>
  <si>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</si>
  <si>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</si>
  <si>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</si>
  <si>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</si>
  <si>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</si>
  <si>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</si>
  <si>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</si>
  <si>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</si>
  <si>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</si>
  <si>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</si>
  <si>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</si>
  <si>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</si>
  <si>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</si>
  <si>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</si>
  <si>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</si>
  <si>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</si>
  <si>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</si>
  <si>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</si>
  <si>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</si>
  <si>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</si>
  <si>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</si>
  <si>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</si>
  <si>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</si>
  <si>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</si>
  <si>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</si>
  <si>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</si>
  <si>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</si>
  <si>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</si>
  <si>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</si>
  <si>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</si>
  <si>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</si>
  <si>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</si>
  <si>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</si>
  <si>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</si>
  <si>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</si>
  <si>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</si>
  <si>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</si>
  <si>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</si>
  <si>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</si>
  <si>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</si>
  <si>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</si>
  <si>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</si>
  <si>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</si>
  <si>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</si>
  <si>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</si>
  <si>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</si>
  <si>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</si>
  <si>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</si>
  <si>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</si>
  <si>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</si>
  <si>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</si>
  <si>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</si>
  <si>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</si>
  <si>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</si>
  <si>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</si>
  <si>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</si>
  <si>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</si>
  <si>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</si>
  <si>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</si>
  <si>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</si>
  <si>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</si>
  <si>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</si>
  <si>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</si>
  <si>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</si>
  <si>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</si>
  <si>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</si>
  <si>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</si>
  <si>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</si>
  <si>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</si>
  <si>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</si>
  <si>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</si>
  <si>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</si>
  <si>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</si>
  <si>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</si>
  <si>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</si>
  <si>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</si>
  <si>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</si>
  <si>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</si>
  <si>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</si>
  <si>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</si>
  <si>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</si>
  <si>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</si>
  <si>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</si>
  <si>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</si>
  <si>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</si>
  <si>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</si>
  <si>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</si>
  <si>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</si>
  <si>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</si>
  <si>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</si>
  <si>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</si>
  <si>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</si>
  <si>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</si>
  <si>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</si>
  <si>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</si>
  <si>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</si>
  <si>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</si>
  <si>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</si>
  <si>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</si>
  <si>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</si>
  <si>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</si>
  <si>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</si>
  <si>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</si>
  <si>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</si>
  <si>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</si>
  <si>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</si>
  <si>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</si>
  <si>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</si>
  <si>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</si>
  <si>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</si>
  <si>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</si>
  <si>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</si>
  <si>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</si>
  <si>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</si>
  <si>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</si>
  <si>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</si>
  <si>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</si>
  <si>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</si>
  <si>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</si>
  <si>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</si>
  <si>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</si>
  <si>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</si>
  <si>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</si>
  <si>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</si>
  <si>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</si>
  <si>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</si>
  <si>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</si>
  <si>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</si>
  <si>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</si>
  <si>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</si>
  <si>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</si>
  <si>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</si>
  <si>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</si>
  <si>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</si>
  <si>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</si>
  <si>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</si>
  <si>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</si>
  <si>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</si>
  <si>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</si>
  <si>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</si>
  <si>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</si>
  <si>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</si>
  <si>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</si>
  <si>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</si>
  <si>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</si>
  <si>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</si>
  <si>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</si>
  <si>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</si>
  <si>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</si>
  <si>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</si>
  <si>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</si>
  <si>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</si>
  <si>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</si>
  <si>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</si>
  <si>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</si>
  <si>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</si>
  <si>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</si>
  <si>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</si>
  <si>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</si>
  <si>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</si>
  <si>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</si>
  <si>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</si>
  <si>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</si>
  <si>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</si>
  <si>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</si>
  <si>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</si>
  <si>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</si>
  <si>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</si>
  <si>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</si>
  <si>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</si>
  <si>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</si>
  <si>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</si>
  <si>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</si>
  <si>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</si>
  <si>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</si>
  <si>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</si>
  <si>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</si>
  <si>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</si>
  <si>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</si>
  <si>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</si>
  <si>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</si>
  <si>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</si>
  <si>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</si>
  <si>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</si>
  <si>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</si>
  <si>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</si>
  <si>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</si>
  <si>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</si>
  <si>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</si>
  <si>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</si>
  <si>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</si>
  <si>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</si>
  <si>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</si>
  <si>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</si>
  <si>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</si>
  <si>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</si>
  <si>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</si>
  <si>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</si>
  <si>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</si>
  <si>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</si>
  <si>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</si>
  <si>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</si>
  <si>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</si>
  <si>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</si>
  <si>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</si>
  <si>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</si>
  <si>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</si>
  <si>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</si>
  <si>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</si>
  <si>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</si>
  <si>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</si>
  <si>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</si>
  <si>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</si>
  <si>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</si>
  <si>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</si>
  <si>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</si>
  <si>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</si>
  <si>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</si>
  <si>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</si>
  <si>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</si>
  <si>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</si>
  <si>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</si>
  <si>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</si>
  <si>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</si>
  <si>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</si>
  <si>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</si>
  <si>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</si>
  <si>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</si>
  <si>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</si>
  <si>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</si>
  <si>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</si>
  <si>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</si>
  <si>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</si>
  <si>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</si>
  <si>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</si>
  <si>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</si>
  <si>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</si>
  <si>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</si>
  <si>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</si>
  <si>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</si>
  <si>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</si>
  <si>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</si>
  <si>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</si>
  <si>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</si>
  <si>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</si>
  <si>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</si>
  <si>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</si>
  <si>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</si>
  <si>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</si>
  <si>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</si>
  <si>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</si>
  <si>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</si>
  <si>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</si>
  <si>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</si>
  <si>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</si>
  <si>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</si>
  <si>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</si>
  <si>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</si>
  <si>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</si>
  <si>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</si>
  <si>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</si>
  <si>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</si>
  <si>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</si>
  <si>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</si>
  <si>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</si>
  <si>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</si>
  <si>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</si>
  <si>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</si>
  <si>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</si>
  <si>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</si>
  <si>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</si>
  <si>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</si>
  <si>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</si>
  <si>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</si>
  <si>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</si>
  <si>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</si>
  <si>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</si>
  <si>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</si>
  <si>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</si>
  <si>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</si>
  <si>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</si>
  <si>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</si>
  <si>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</si>
  <si>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</si>
  <si>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</si>
  <si>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</si>
  <si>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</si>
  <si>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</si>
  <si>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</si>
  <si>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</si>
  <si>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</si>
  <si>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</si>
  <si>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</si>
  <si>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</si>
  <si>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</si>
  <si>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</si>
  <si>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</si>
  <si>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</si>
  <si>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</si>
  <si>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</si>
  <si>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</si>
  <si>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</si>
  <si>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</si>
  <si>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</si>
  <si>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</si>
  <si>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</si>
  <si>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</si>
  <si>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</si>
  <si>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</si>
  <si>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</si>
  <si>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</si>
  <si>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</si>
  <si>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</si>
  <si>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</si>
  <si>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</si>
  <si>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</si>
  <si>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</si>
  <si>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</si>
  <si>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</si>
  <si>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</si>
  <si>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</si>
  <si>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</si>
  <si>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</si>
  <si>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</si>
  <si>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</si>
  <si>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</si>
  <si>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</si>
  <si>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</si>
  <si>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</si>
  <si>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</si>
  <si>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</si>
  <si>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</si>
  <si>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</si>
  <si>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</si>
  <si>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</si>
  <si>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</si>
  <si>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</si>
  <si>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</si>
  <si>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</si>
  <si>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</si>
  <si>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</si>
  <si>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</si>
  <si>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</si>
  <si>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</si>
  <si>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</si>
  <si>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</si>
  <si>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</si>
  <si>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</si>
  <si>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</si>
  <si>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</si>
  <si>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</si>
  <si>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</si>
  <si>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</si>
  <si>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</si>
  <si>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</si>
  <si>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</si>
  <si>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</si>
  <si>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</si>
  <si>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</si>
  <si>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</si>
  <si>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</si>
  <si>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</si>
  <si>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</si>
  <si>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</si>
  <si>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</si>
  <si>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</si>
  <si>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</si>
  <si>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</si>
  <si>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</si>
  <si>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</si>
  <si>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</si>
  <si>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</si>
  <si>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</si>
  <si>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</si>
  <si>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</si>
  <si>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</si>
  <si>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</si>
  <si>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</si>
  <si>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</si>
  <si>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</si>
  <si>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</si>
  <si>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</si>
  <si>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</si>
  <si>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</si>
  <si>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</si>
  <si>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</si>
  <si>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</si>
  <si>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</si>
  <si>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</si>
  <si>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</si>
  <si>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</si>
  <si>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</si>
  <si>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</si>
  <si>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</si>
  <si>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</si>
  <si>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</si>
  <si>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</si>
  <si>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</si>
  <si>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</si>
  <si>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</si>
  <si>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</si>
  <si>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</si>
  <si>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</si>
  <si>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</si>
  <si>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</si>
  <si>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</si>
  <si>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</si>
  <si>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</si>
  <si>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</si>
  <si>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</si>
  <si>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</si>
  <si>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</si>
  <si>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</si>
  <si>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</si>
  <si>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</si>
  <si>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</si>
  <si>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</si>
  <si>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</si>
  <si>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</si>
  <si>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</si>
  <si>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</si>
  <si>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</si>
  <si>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</si>
  <si>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</si>
  <si>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</si>
  <si>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</si>
  <si>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</si>
  <si>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</si>
  <si>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</si>
  <si>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</si>
  <si>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</si>
  <si>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</si>
  <si>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</si>
  <si>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</si>
  <si>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</si>
  <si>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</si>
  <si>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</si>
  <si>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</si>
  <si>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</si>
  <si>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</si>
  <si>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</si>
  <si>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</si>
  <si>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</si>
  <si>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</si>
  <si>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</si>
  <si>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</si>
  <si>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</si>
  <si>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</si>
  <si>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</si>
  <si>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</si>
  <si>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</si>
  <si>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</si>
  <si>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</si>
  <si>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</si>
  <si>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</si>
  <si>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</si>
  <si>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</si>
  <si>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</si>
  <si>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</si>
  <si>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</si>
  <si>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</si>
  <si>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</si>
  <si>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</si>
  <si>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</si>
  <si>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</si>
  <si>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</si>
  <si>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</si>
  <si>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</si>
  <si>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</si>
  <si>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</si>
  <si>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</si>
  <si>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</si>
  <si>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</si>
  <si>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</si>
  <si>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</si>
  <si>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</si>
  <si>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</si>
  <si>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</si>
  <si>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</si>
  <si>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</si>
  <si>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</si>
  <si>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</si>
  <si>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</si>
  <si>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</si>
  <si>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</si>
  <si>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</si>
  <si>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</si>
  <si>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</si>
  <si>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</si>
  <si>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</si>
  <si>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</si>
  <si>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</si>
  <si>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</si>
  <si>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</si>
  <si>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</si>
  <si>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</si>
  <si>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</si>
  <si>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</si>
  <si>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</si>
  <si>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</si>
  <si>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</si>
  <si>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</si>
  <si>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</si>
  <si>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</si>
  <si>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</si>
  <si>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</si>
  <si>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</si>
  <si>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</si>
  <si>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</si>
  <si>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</si>
  <si>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</si>
  <si>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</si>
  <si>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</si>
  <si>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</si>
  <si>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</si>
  <si>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</si>
  <si>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</si>
  <si>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</si>
  <si>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</si>
  <si>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</si>
  <si>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</si>
  <si>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</si>
  <si>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</si>
  <si>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</si>
  <si>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</si>
  <si>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</si>
  <si>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</si>
  <si>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</si>
  <si>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</si>
  <si>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</si>
  <si>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</si>
  <si>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</si>
  <si>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</si>
  <si>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</si>
  <si>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</si>
  <si>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</si>
  <si>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</si>
  <si>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</si>
  <si>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</si>
  <si>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</si>
  <si>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</si>
  <si>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</si>
  <si>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</si>
  <si>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</si>
  <si>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</si>
  <si>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</si>
  <si>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</si>
  <si>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</si>
  <si>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</si>
  <si>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</si>
  <si>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</si>
  <si>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</si>
  <si>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</si>
  <si>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</si>
  <si>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</si>
  <si>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</si>
  <si>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</si>
  <si>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</si>
  <si>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</si>
  <si>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</si>
  <si>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</si>
  <si>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</si>
  <si>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</si>
  <si>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</si>
  <si>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</si>
  <si>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</si>
  <si>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</si>
  <si>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</si>
  <si>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</si>
  <si>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</si>
  <si>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</si>
  <si>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</si>
  <si>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</si>
  <si>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</si>
  <si>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</si>
  <si>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</si>
  <si>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</si>
  <si>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</si>
  <si>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</si>
  <si>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</si>
  <si>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</si>
  <si>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</si>
  <si>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</si>
  <si>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</si>
  <si>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</si>
  <si>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</si>
  <si>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</si>
  <si>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</si>
  <si>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</si>
  <si>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</si>
  <si>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</si>
  <si>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</si>
  <si>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</si>
  <si>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</si>
  <si>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</si>
  <si>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</si>
  <si>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</si>
  <si>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</si>
  <si>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</si>
  <si>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</si>
  <si>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</si>
  <si>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</si>
  <si>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</si>
  <si>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</si>
  <si>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</si>
  <si>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</si>
  <si>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</si>
  <si>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</si>
  <si>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</si>
  <si>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</si>
  <si>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</si>
  <si>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</si>
  <si>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</si>
  <si>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</si>
  <si>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</si>
  <si>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</si>
  <si>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</si>
  <si>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</si>
  <si>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</si>
  <si>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</si>
  <si>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</si>
  <si>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</si>
  <si>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</si>
  <si>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</si>
  <si>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</si>
  <si>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</si>
  <si>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</si>
  <si>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</si>
  <si>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</si>
  <si>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</si>
  <si>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</si>
  <si>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</si>
  <si>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</si>
  <si>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</si>
  <si>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</si>
  <si>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</si>
  <si>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</si>
  <si>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</si>
  <si>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</si>
  <si>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</si>
  <si>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</si>
  <si>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</si>
  <si>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</si>
  <si>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</si>
  <si>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</si>
  <si>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</si>
  <si>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</si>
  <si>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</si>
  <si>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</si>
  <si>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</si>
  <si>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</si>
  <si>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</si>
  <si>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</si>
  <si>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</si>
  <si>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</si>
  <si>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</si>
  <si>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</si>
  <si>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</si>
  <si>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</si>
  <si>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</si>
  <si>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</si>
  <si>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</si>
  <si>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</si>
  <si>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</si>
  <si>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</si>
  <si>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</si>
  <si>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</si>
  <si>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</si>
  <si>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</si>
  <si>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</si>
  <si>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</si>
  <si>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</si>
  <si>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</si>
  <si>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</si>
  <si>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</si>
  <si>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</si>
  <si>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</si>
  <si>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</si>
  <si>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</si>
  <si>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</si>
  <si>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</si>
  <si>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</si>
  <si>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</si>
  <si>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</si>
  <si>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</si>
  <si>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</si>
  <si>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</si>
  <si>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</si>
  <si>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</si>
  <si>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</si>
  <si>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</si>
  <si>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</si>
  <si>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</si>
  <si>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</si>
  <si>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</si>
  <si>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</si>
  <si>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</si>
  <si>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</si>
  <si>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</si>
  <si>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</si>
  <si>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</si>
  <si>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</si>
  <si>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</si>
  <si>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</si>
  <si>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</si>
  <si>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</si>
  <si>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</si>
  <si>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</si>
  <si>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</si>
  <si>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</si>
  <si>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</si>
  <si>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</si>
  <si>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</si>
  <si>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</si>
  <si>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</si>
  <si>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</si>
  <si>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</si>
  <si>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</si>
  <si>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</si>
  <si>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</si>
  <si>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</si>
  <si>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</si>
  <si>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</si>
  <si>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</si>
  <si>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</si>
  <si>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</si>
  <si>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</si>
  <si>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</si>
  <si>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</si>
  <si>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</si>
  <si>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</si>
  <si>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</si>
  <si>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</si>
  <si>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</si>
  <si>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</si>
  <si>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</si>
  <si>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</si>
  <si>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</si>
  <si>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</si>
  <si>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</si>
  <si>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</si>
  <si>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</si>
  <si>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</si>
  <si>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</si>
  <si>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</si>
  <si>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</si>
  <si>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</si>
  <si>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</si>
  <si>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</si>
  <si>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</si>
  <si>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</si>
  <si>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</si>
  <si>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</si>
  <si>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</si>
  <si>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</si>
  <si>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</si>
  <si>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</si>
  <si>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</si>
  <si>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</si>
  <si>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</si>
  <si>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</si>
  <si>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</si>
  <si>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</si>
  <si>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</si>
  <si>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</si>
  <si>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</si>
  <si>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</si>
  <si>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</si>
  <si>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</si>
  <si>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</si>
  <si>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</si>
  <si>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</si>
  <si>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</si>
  <si>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</si>
  <si>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</si>
  <si>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</si>
  <si>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</si>
  <si>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</si>
  <si>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</si>
  <si>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</si>
  <si>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</si>
  <si>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</si>
  <si>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</si>
  <si>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</si>
  <si>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</si>
  <si>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</si>
  <si>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</si>
  <si>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</si>
  <si>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</si>
  <si>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</si>
  <si>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</si>
  <si>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</si>
  <si>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</si>
  <si>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</si>
  <si>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</si>
  <si>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</si>
  <si>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</si>
  <si>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</si>
  <si>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</si>
  <si>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</si>
  <si>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</si>
  <si>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</si>
  <si>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</si>
  <si>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</si>
  <si>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</si>
  <si>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</si>
  <si>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</si>
  <si>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</si>
  <si>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</si>
  <si>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</si>
  <si>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</si>
  <si>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</si>
  <si>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</si>
  <si>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</si>
  <si>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</si>
  <si>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</si>
  <si>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</si>
  <si>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</si>
  <si>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</si>
  <si>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</si>
  <si>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</si>
  <si>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</si>
  <si>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</si>
  <si>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</si>
  <si>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</si>
  <si>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</si>
  <si>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</si>
  <si>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</si>
  <si>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</si>
  <si>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</si>
  <si>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</si>
  <si>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</si>
  <si>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</si>
  <si>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</si>
  <si>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</si>
  <si>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</si>
  <si>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</si>
  <si>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</si>
  <si>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</si>
  <si>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</si>
  <si>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</si>
  <si>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</si>
  <si>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</si>
  <si>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</si>
  <si>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</si>
  <si>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</si>
  <si>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</si>
  <si>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</si>
  <si>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</si>
  <si>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</si>
  <si>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</si>
  <si>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</si>
  <si>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</si>
  <si>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</si>
  <si>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</si>
  <si>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</si>
  <si>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</si>
  <si>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</si>
  <si>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</si>
  <si>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</si>
  <si>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</si>
  <si>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</si>
  <si>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</si>
  <si>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</si>
  <si>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</si>
  <si>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</si>
  <si>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</si>
  <si>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</si>
  <si>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</si>
  <si>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</si>
  <si>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</si>
  <si>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</si>
  <si>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</si>
  <si>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</si>
  <si>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</si>
  <si>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</si>
  <si>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</si>
  <si>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</si>
  <si>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</si>
  <si>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</si>
  <si>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</si>
  <si>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</si>
  <si>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</si>
  <si>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</si>
  <si>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</si>
  <si>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</si>
  <si>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</si>
  <si>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</si>
  <si>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</si>
  <si>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</si>
  <si>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</si>
  <si>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</si>
  <si>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</si>
  <si>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</si>
  <si>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</si>
  <si>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</si>
  <si>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</si>
  <si>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</si>
  <si>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</si>
  <si>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</si>
  <si>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</si>
  <si>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</si>
  <si>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</si>
  <si>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</si>
  <si>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</si>
  <si>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</si>
  <si>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</si>
  <si>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</si>
  <si>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</si>
  <si>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</si>
  <si>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</si>
  <si>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</si>
  <si>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</si>
  <si>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</si>
  <si>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</si>
  <si>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</si>
  <si>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</si>
  <si>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</si>
  <si>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</si>
  <si>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</si>
  <si>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</si>
  <si>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</si>
  <si>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</si>
  <si>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</si>
  <si>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</si>
  <si>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</si>
  <si>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</si>
  <si>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</si>
  <si>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</si>
  <si>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</si>
  <si>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</si>
  <si>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</si>
  <si>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</si>
  <si>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</si>
  <si>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</si>
  <si>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</si>
  <si>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</si>
  <si>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</si>
  <si>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</si>
  <si>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</si>
  <si>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</si>
  <si>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</si>
  <si>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</si>
  <si>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</si>
  <si>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</si>
  <si>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</si>
  <si>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</si>
  <si>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</si>
  <si>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</si>
  <si>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</si>
  <si>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</si>
  <si>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</si>
  <si>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</si>
  <si>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</si>
  <si>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</si>
  <si>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</si>
  <si>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</si>
  <si>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</si>
  <si>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</si>
  <si>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</si>
  <si>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</si>
  <si>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</si>
  <si>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</si>
  <si>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</si>
  <si>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</si>
  <si>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</si>
  <si>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</si>
  <si>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</si>
  <si>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</si>
  <si>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</si>
  <si>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</si>
  <si>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</si>
  <si>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</si>
  <si>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</si>
  <si>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</si>
  <si>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</si>
  <si>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</si>
  <si>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</si>
  <si>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</si>
  <si>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</si>
  <si>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</si>
  <si>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</si>
  <si>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</si>
  <si>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</si>
  <si>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</si>
  <si>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</si>
  <si>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</si>
  <si>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</si>
  <si>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</si>
  <si>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</si>
  <si>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</si>
  <si>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</si>
  <si>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</si>
  <si>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</si>
  <si>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</si>
  <si>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</si>
  <si>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</si>
  <si>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</si>
  <si>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</si>
  <si>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</si>
  <si>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</si>
  <si>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</si>
  <si>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</si>
  <si>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</si>
  <si>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</si>
  <si>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</si>
  <si>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</si>
  <si>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</si>
  <si>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</si>
  <si>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</si>
  <si>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</si>
  <si>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</si>
  <si>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</si>
  <si>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</si>
  <si>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</si>
  <si>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</si>
  <si>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</si>
  <si>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</si>
  <si>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</si>
  <si>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</si>
  <si>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</si>
  <si>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</si>
  <si>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</si>
  <si>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</si>
  <si>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</si>
  <si>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</si>
  <si>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</si>
  <si>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</si>
  <si>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</si>
  <si>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</si>
  <si>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</si>
  <si>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</si>
  <si>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</si>
  <si>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</si>
  <si>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</si>
  <si>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</si>
  <si>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</si>
  <si>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</si>
  <si>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</si>
  <si>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</si>
  <si>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</si>
  <si>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</si>
  <si>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</si>
  <si>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</si>
  <si>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</si>
  <si>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</si>
  <si>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</si>
  <si>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</si>
  <si>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</si>
  <si>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</si>
  <si>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</si>
  <si>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</si>
  <si>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</si>
  <si>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</si>
  <si>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</si>
  <si>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</si>
  <si>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</si>
  <si>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</si>
  <si>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</si>
  <si>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</si>
  <si>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</si>
  <si>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</si>
  <si>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</si>
  <si>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</si>
  <si>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</si>
  <si>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</si>
  <si>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</si>
  <si>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</si>
  <si>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</si>
  <si>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</si>
  <si>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</si>
  <si>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</si>
  <si>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</si>
  <si>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</si>
  <si>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</si>
  <si>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</si>
  <si>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</si>
  <si>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</si>
  <si>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</si>
  <si>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</si>
  <si>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</si>
  <si>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</si>
  <si>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</si>
  <si>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</si>
  <si>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</si>
  <si>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</si>
  <si>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</si>
  <si>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</si>
  <si>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</si>
  <si>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</si>
  <si>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</si>
  <si>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</si>
  <si>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</si>
  <si>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</si>
  <si>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</si>
  <si>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</si>
  <si>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</si>
  <si>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</si>
  <si>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</si>
  <si>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</si>
  <si>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</si>
  <si>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</si>
  <si>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</si>
  <si>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</si>
  <si>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</si>
  <si>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</si>
  <si>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</si>
  <si>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</si>
  <si>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</si>
  <si>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</si>
  <si>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</si>
  <si>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</si>
  <si>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</si>
  <si>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</si>
  <si>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</si>
  <si>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</si>
  <si>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</si>
  <si>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</si>
  <si>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</si>
  <si>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</si>
  <si>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</si>
  <si>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</si>
  <si>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</si>
  <si>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</si>
  <si>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</si>
  <si>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</si>
  <si>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</si>
  <si>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</si>
  <si>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</si>
  <si>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</si>
  <si>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</si>
  <si>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</si>
  <si>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</si>
  <si>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</si>
  <si>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</si>
  <si>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</si>
  <si>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</si>
  <si>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</si>
  <si>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</si>
  <si>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</si>
  <si>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</si>
  <si>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</si>
  <si>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</si>
  <si>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</si>
  <si>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</si>
  <si>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</si>
  <si>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</si>
  <si>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</si>
  <si>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</si>
  <si>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</si>
  <si>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</si>
  <si>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</si>
  <si>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</si>
  <si>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</si>
  <si>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</si>
  <si>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</si>
  <si>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</si>
  <si>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</si>
  <si>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</si>
  <si>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</si>
  <si>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</si>
  <si>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</si>
  <si>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</si>
  <si>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</si>
  <si>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</si>
  <si>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</si>
  <si>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</si>
  <si>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</si>
  <si>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</si>
  <si>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</si>
  <si>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</si>
  <si>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</si>
  <si>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</si>
  <si>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</si>
  <si>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</si>
  <si>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</si>
  <si>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</si>
  <si>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</si>
  <si>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</si>
  <si>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</si>
  <si>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</si>
  <si>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</si>
  <si>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</si>
  <si>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</si>
  <si>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</si>
  <si>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</si>
  <si>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</si>
  <si>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</si>
  <si>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</si>
  <si>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</si>
  <si>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</si>
  <si>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</si>
  <si>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</si>
  <si>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</si>
  <si>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</si>
  <si>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</si>
  <si>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</si>
  <si>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</si>
  <si>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</si>
  <si>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</si>
  <si>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</si>
  <si>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</si>
  <si>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</si>
  <si>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</si>
  <si>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</si>
  <si>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</si>
  <si>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</si>
  <si>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</si>
  <si>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</si>
  <si>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</si>
  <si>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</si>
  <si>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</si>
  <si>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</si>
  <si>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</si>
  <si>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</si>
  <si>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</si>
  <si>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</si>
  <si>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</si>
  <si>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</si>
  <si>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</si>
  <si>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</si>
  <si>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</si>
  <si>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</si>
  <si>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</si>
  <si>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</si>
  <si>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</si>
  <si>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</si>
  <si>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</si>
  <si>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</si>
  <si>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</si>
  <si>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</si>
  <si>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</si>
  <si>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</si>
  <si>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</si>
  <si>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</si>
  <si>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</si>
  <si>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</si>
  <si>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</si>
  <si>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</si>
  <si>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</si>
  <si>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</si>
  <si>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</si>
  <si>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</si>
  <si>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</si>
  <si>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</si>
  <si>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</si>
  <si>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</si>
  <si>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</si>
  <si>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</si>
  <si>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</si>
  <si>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</si>
  <si>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</si>
  <si>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</si>
  <si>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</si>
  <si>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</si>
  <si>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</si>
  <si>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</si>
  <si>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</si>
  <si>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</si>
  <si>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</si>
  <si>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</si>
  <si>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</si>
  <si>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</si>
  <si>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</si>
  <si>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</si>
  <si>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</si>
  <si>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</si>
  <si>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</si>
  <si>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</si>
  <si>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</si>
  <si>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</si>
  <si>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</si>
  <si>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</si>
  <si>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</si>
  <si>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</si>
  <si>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</si>
  <si>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</si>
  <si>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</si>
  <si>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</si>
  <si>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</si>
  <si>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</si>
  <si>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</si>
  <si>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</si>
  <si>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</si>
  <si>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</si>
  <si>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</si>
  <si>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</si>
  <si>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</si>
  <si>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</si>
  <si>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</si>
  <si>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</si>
  <si>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</si>
  <si>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</si>
  <si>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</si>
  <si>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</si>
  <si>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</si>
  <si>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</si>
  <si>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</si>
  <si>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</si>
  <si>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</si>
  <si>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</si>
  <si>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</si>
  <si>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</si>
  <si>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</si>
  <si>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</si>
  <si>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</si>
  <si>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</si>
  <si>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</si>
  <si>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</si>
  <si>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</si>
  <si>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</si>
  <si>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</si>
  <si>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</si>
  <si>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</si>
  <si>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</si>
  <si>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</si>
  <si>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</si>
  <si>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</si>
  <si>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</si>
  <si>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</si>
  <si>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</si>
  <si>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</si>
  <si>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</si>
  <si>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</si>
  <si>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</si>
  <si>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</si>
  <si>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</si>
  <si>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</si>
  <si>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</si>
  <si>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</si>
  <si>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</si>
  <si>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</si>
  <si>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</si>
  <si>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</si>
  <si>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</si>
  <si>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</si>
  <si>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</si>
  <si>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</si>
  <si>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</si>
  <si>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</si>
  <si>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</si>
  <si>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</si>
  <si>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</si>
  <si>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</si>
  <si>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</si>
  <si>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</si>
  <si>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</si>
  <si>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</si>
  <si>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</si>
  <si>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</si>
  <si>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</si>
  <si>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</si>
  <si>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</si>
  <si>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</si>
  <si>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</si>
  <si>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</si>
  <si>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</si>
  <si>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</si>
  <si>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</si>
  <si>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</si>
  <si>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</si>
  <si>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</si>
  <si>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</si>
  <si>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</si>
  <si>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</si>
  <si>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</si>
  <si>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</si>
  <si>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</si>
  <si>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</si>
  <si>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</si>
  <si>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</si>
  <si>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</si>
  <si>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</si>
  <si>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</si>
  <si>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</si>
  <si>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</si>
  <si>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</si>
  <si>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</si>
  <si>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</si>
  <si>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</si>
  <si>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</si>
  <si>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</si>
  <si>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</si>
  <si>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</si>
  <si>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</si>
  <si>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</si>
  <si>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</si>
  <si>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</si>
  <si>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</si>
  <si>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</si>
  <si>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</si>
  <si>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</si>
  <si>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</si>
  <si>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</si>
  <si>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</si>
  <si>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</si>
  <si>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</si>
  <si>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</si>
  <si>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</si>
  <si>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</si>
  <si>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</si>
  <si>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</si>
  <si>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</si>
  <si>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</si>
  <si>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</si>
  <si>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</si>
  <si>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</si>
  <si>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</si>
  <si>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</si>
  <si>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</si>
  <si>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</si>
  <si>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</si>
  <si>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</si>
  <si>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</si>
  <si>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</si>
  <si>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</si>
  <si>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</si>
  <si>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</si>
  <si>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</si>
  <si>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</si>
  <si>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</si>
  <si>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</si>
  <si>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</si>
  <si>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</si>
  <si>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</si>
  <si>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</si>
  <si>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</si>
  <si>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</si>
  <si>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</si>
  <si>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</si>
  <si>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</si>
  <si>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</si>
  <si>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</si>
  <si>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</si>
  <si>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</si>
  <si>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</si>
  <si>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</si>
  <si>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</si>
  <si>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</si>
  <si>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</si>
  <si>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</si>
  <si>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</si>
  <si>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</si>
  <si>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</si>
  <si>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</si>
  <si>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</si>
  <si>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</si>
  <si>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</si>
  <si>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</si>
  <si>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</si>
  <si>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</si>
  <si>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</si>
  <si>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</si>
  <si>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</si>
  <si>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</si>
  <si>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</si>
  <si>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</si>
  <si>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</si>
  <si>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</si>
  <si>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</si>
  <si>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</si>
  <si>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</si>
  <si>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</si>
  <si>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</si>
  <si>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</si>
  <si>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</si>
  <si>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</si>
  <si>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</si>
  <si>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</si>
  <si>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</si>
  <si>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</si>
  <si>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</si>
  <si>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</si>
  <si>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</si>
  <si>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</si>
  <si>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</si>
  <si>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</si>
  <si>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</si>
  <si>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</si>
  <si>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</si>
  <si>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</si>
  <si>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</si>
  <si>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</si>
  <si>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</si>
  <si>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</si>
  <si>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</si>
  <si>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</si>
  <si>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</si>
  <si>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</si>
  <si>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</si>
  <si>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</si>
  <si>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</si>
  <si>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</si>
  <si>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</si>
  <si>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</si>
  <si>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</si>
  <si>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</si>
  <si>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</si>
  <si>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</si>
  <si>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</si>
  <si>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</si>
  <si>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</si>
  <si>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</si>
  <si>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</si>
  <si>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</si>
  <si>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</si>
  <si>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</si>
  <si>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</si>
  <si>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</si>
  <si>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</si>
  <si>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</si>
  <si>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</si>
  <si>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</si>
  <si>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</si>
  <si>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</si>
  <si>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</si>
  <si>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</si>
  <si>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</si>
  <si>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</si>
  <si>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</si>
  <si>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</si>
  <si>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</si>
  <si>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</si>
  <si>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</si>
  <si>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</si>
  <si>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</si>
  <si>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</si>
  <si>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</si>
  <si>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</si>
  <si>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</si>
  <si>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</si>
  <si>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</si>
  <si>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</si>
  <si>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</si>
  <si>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</si>
  <si>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</si>
  <si>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</si>
  <si>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</si>
  <si>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</si>
  <si>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</si>
  <si>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</si>
  <si>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</si>
  <si>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</si>
  <si>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</si>
  <si>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</si>
  <si>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</si>
  <si>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</si>
  <si>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</si>
  <si>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</si>
  <si>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</si>
  <si>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</si>
  <si>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</si>
  <si>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</si>
  <si>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</si>
  <si>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</si>
  <si>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</si>
  <si>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</si>
  <si>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</si>
  <si>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</si>
  <si>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</si>
  <si>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</si>
  <si>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</si>
  <si>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</si>
  <si>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</si>
  <si>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</si>
  <si>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</si>
  <si>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</si>
  <si>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</si>
  <si>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</si>
  <si>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</si>
  <si>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</si>
  <si>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</si>
  <si>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</si>
  <si>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</si>
  <si>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</si>
  <si>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</si>
  <si>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</si>
  <si>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</si>
  <si>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</si>
  <si>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</si>
  <si>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</si>
  <si>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</si>
  <si>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</si>
  <si>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</si>
  <si>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</si>
  <si>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</si>
  <si>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</si>
  <si>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</si>
  <si>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</si>
  <si>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</si>
  <si>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</si>
  <si>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</si>
  <si>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</si>
  <si>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</si>
  <si>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</si>
  <si>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</si>
  <si>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</si>
  <si>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</si>
  <si>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</si>
  <si>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</si>
  <si>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</si>
  <si>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</si>
  <si>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</si>
  <si>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</si>
  <si>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</si>
  <si>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</si>
  <si>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</si>
  <si>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</si>
  <si>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</si>
  <si>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</si>
  <si>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</si>
  <si>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</si>
  <si>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</si>
  <si>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</si>
  <si>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</si>
  <si>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</si>
  <si>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</si>
  <si>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</si>
  <si>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</si>
  <si>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</si>
  <si>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</si>
  <si>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</si>
  <si>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</si>
  <si>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</si>
  <si>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</si>
  <si>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</si>
  <si>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</si>
  <si>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</si>
  <si>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</si>
  <si>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</si>
  <si>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</si>
  <si>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</si>
  <si>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</si>
  <si>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</si>
  <si>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</si>
  <si>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</si>
  <si>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</si>
  <si>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</si>
  <si>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</si>
  <si>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</si>
  <si>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</si>
  <si>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</si>
  <si>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</si>
  <si>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</si>
  <si>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</si>
  <si>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</si>
  <si>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</si>
  <si>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</si>
  <si>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</si>
  <si>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</si>
  <si>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</si>
  <si>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</si>
  <si>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</si>
  <si>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</si>
  <si>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</si>
  <si>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</si>
  <si>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</si>
  <si>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</si>
  <si>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</si>
  <si>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</si>
  <si>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</si>
  <si>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</si>
  <si>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</si>
  <si>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</si>
  <si>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</si>
  <si>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</si>
  <si>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</si>
  <si>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</si>
  <si>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</si>
  <si>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</si>
  <si>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</si>
  <si>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</si>
  <si>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</si>
  <si>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</si>
  <si>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</si>
  <si>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</si>
  <si>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</si>
  <si>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</si>
  <si>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</si>
  <si>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</si>
  <si>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</si>
  <si>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</si>
  <si>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</si>
  <si>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</si>
  <si>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</si>
  <si>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</si>
  <si>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</si>
  <si>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</si>
  <si>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</si>
  <si>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</si>
  <si>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</si>
  <si>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</si>
  <si>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</si>
  <si>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</si>
  <si>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</si>
  <si>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</si>
  <si>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</si>
  <si>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</si>
  <si>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</si>
  <si>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</si>
  <si>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</si>
  <si>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</si>
  <si>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</si>
  <si>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</si>
  <si>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</si>
  <si>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</si>
  <si>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</si>
  <si>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</si>
  <si>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</si>
  <si>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</si>
  <si>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</si>
  <si>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</si>
  <si>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</si>
  <si>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</si>
  <si>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</si>
  <si>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</si>
  <si>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</si>
  <si>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</si>
  <si>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</si>
  <si>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</si>
  <si>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</si>
  <si>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</si>
  <si>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</si>
  <si>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</si>
  <si>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</si>
  <si>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</si>
  <si>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</si>
  <si>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</si>
  <si>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</si>
  <si>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</si>
  <si>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</si>
  <si>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</si>
  <si>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</si>
  <si>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</si>
  <si>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</si>
  <si>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</si>
  <si>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</si>
  <si>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</si>
  <si>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</si>
  <si>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</si>
  <si>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</si>
  <si>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</si>
  <si>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</si>
  <si>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</si>
  <si>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</si>
  <si>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</si>
  <si>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</si>
  <si>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</si>
  <si>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</si>
  <si>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</si>
  <si>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</si>
  <si>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</si>
  <si>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</si>
  <si>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</si>
  <si>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</si>
  <si>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</si>
  <si>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</si>
  <si>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</si>
  <si>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</si>
  <si>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</si>
  <si>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</si>
  <si>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</si>
  <si>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</si>
  <si>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</si>
  <si>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</si>
  <si>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</si>
  <si>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</si>
  <si>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</si>
  <si>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</si>
  <si>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</si>
  <si>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</si>
  <si>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</si>
  <si>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</si>
  <si>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</si>
  <si>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</si>
  <si>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</si>
  <si>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</si>
  <si>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</si>
  <si>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</si>
  <si>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</si>
  <si>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</si>
  <si>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</si>
  <si>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</si>
  <si>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</si>
  <si>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</si>
  <si>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</si>
  <si>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</si>
  <si>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</si>
  <si>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</si>
  <si>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</si>
  <si>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</si>
  <si>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</si>
  <si>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</si>
  <si>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</si>
  <si>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</si>
  <si>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</si>
  <si>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</si>
  <si>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</si>
  <si>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</si>
  <si>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</si>
  <si>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</si>
  <si>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</si>
  <si>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</si>
  <si>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</si>
  <si>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</si>
  <si>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</si>
  <si>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</si>
  <si>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</si>
  <si>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</si>
  <si>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</si>
  <si>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</si>
  <si>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</si>
  <si>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</si>
  <si>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</si>
  <si>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</si>
  <si>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</si>
  <si>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</si>
  <si>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</si>
  <si>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</si>
  <si>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</si>
  <si>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</si>
  <si>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</si>
  <si>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</si>
  <si>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</si>
  <si>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</si>
  <si>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</si>
  <si>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</si>
  <si>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</si>
  <si>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</si>
  <si>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</si>
  <si>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</si>
  <si>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</si>
  <si>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</si>
  <si>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</si>
  <si>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</si>
  <si>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</si>
  <si>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</si>
  <si>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</si>
  <si>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</si>
  <si>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</si>
  <si>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</si>
  <si>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</si>
  <si>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</si>
  <si>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</si>
  <si>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</si>
  <si>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</si>
  <si>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</si>
  <si>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</si>
  <si>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</si>
  <si>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</si>
  <si>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</si>
  <si>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</si>
  <si>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</si>
  <si>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</si>
  <si>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</si>
  <si>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</si>
  <si>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</si>
  <si>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</si>
  <si>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</si>
  <si>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</si>
  <si>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</si>
  <si>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</si>
  <si>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</si>
  <si>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</si>
  <si>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</si>
  <si>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</si>
  <si>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</si>
  <si>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</si>
  <si>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</si>
  <si>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</si>
  <si>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</si>
  <si>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</si>
  <si>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</si>
  <si>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</si>
  <si>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</si>
  <si>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</si>
  <si>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</si>
  <si>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</si>
  <si>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</si>
  <si>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</si>
  <si>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</si>
  <si>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</si>
  <si>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</si>
  <si>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</si>
  <si>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</si>
  <si>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</si>
  <si>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</si>
  <si>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</si>
  <si>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</si>
  <si>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</si>
  <si>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</si>
  <si>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</si>
  <si>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</si>
  <si>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</si>
  <si>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</si>
  <si>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</si>
  <si>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</si>
  <si>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</si>
  <si>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</si>
  <si>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</si>
  <si>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</si>
  <si>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</si>
  <si>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</si>
  <si>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</si>
  <si>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</si>
  <si>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</si>
  <si>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</si>
  <si>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</si>
  <si>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</si>
  <si>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</si>
  <si>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</si>
  <si>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</si>
  <si>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</si>
  <si>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</si>
  <si>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</si>
  <si>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</si>
  <si>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</si>
  <si>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</si>
  <si>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</si>
  <si>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</si>
  <si>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</si>
  <si>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</si>
  <si>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</si>
  <si>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</si>
  <si>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</si>
  <si>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</si>
  <si>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</si>
  <si>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</si>
  <si>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</si>
  <si>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</si>
  <si>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</si>
  <si>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</si>
  <si>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</si>
  <si>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</si>
  <si>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</si>
  <si>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</si>
  <si>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</si>
  <si>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</si>
  <si>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</si>
  <si>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</si>
  <si>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</si>
  <si>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</si>
  <si>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</si>
  <si>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</si>
  <si>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</si>
  <si>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</si>
  <si>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</si>
  <si>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</si>
  <si>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</si>
  <si>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</si>
  <si>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</si>
  <si>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</si>
  <si>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</si>
  <si>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</si>
  <si>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</si>
  <si>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</si>
  <si>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</si>
  <si>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</si>
  <si>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</si>
  <si>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</si>
  <si>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</si>
  <si>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</si>
  <si>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</si>
  <si>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</si>
  <si>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</si>
  <si>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</si>
  <si>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</si>
  <si>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</si>
  <si>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</si>
  <si>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</si>
  <si>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</si>
  <si>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</si>
  <si>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</si>
  <si>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</si>
  <si>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</si>
  <si>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</si>
  <si>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</si>
  <si>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</si>
  <si>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</si>
  <si>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</si>
  <si>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</si>
  <si>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</si>
  <si>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</si>
  <si>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</si>
  <si>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</si>
  <si>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</si>
  <si>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</si>
  <si>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</si>
  <si>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</si>
  <si>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</si>
  <si>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</si>
  <si>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</si>
  <si>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</si>
  <si>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</si>
  <si>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</si>
  <si>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</si>
  <si>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</si>
  <si>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</si>
  <si>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</si>
  <si>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</si>
  <si>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</si>
  <si>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</si>
  <si>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</si>
  <si>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</si>
  <si>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</si>
  <si>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</si>
  <si>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</si>
  <si>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</si>
  <si>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</si>
  <si>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</si>
  <si>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</si>
  <si>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</si>
  <si>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</si>
  <si>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</si>
  <si>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</si>
  <si>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</si>
  <si>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</si>
  <si>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</si>
  <si>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</si>
  <si>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</si>
  <si>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</si>
  <si>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</si>
  <si>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</si>
  <si>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</si>
  <si>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</si>
  <si>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</si>
  <si>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</si>
  <si>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</si>
  <si>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</si>
  <si>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</si>
  <si>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</si>
  <si>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</si>
  <si>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</si>
  <si>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</si>
  <si>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</si>
  <si>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</si>
  <si>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</si>
  <si>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</si>
  <si>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</si>
  <si>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</si>
  <si>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</si>
  <si>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</si>
  <si>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</si>
  <si>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</si>
  <si>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</si>
  <si>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</si>
  <si>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</si>
  <si>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</si>
  <si>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</si>
  <si>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</si>
  <si>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</si>
  <si>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</si>
  <si>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</si>
  <si>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</si>
  <si>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</si>
  <si>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</si>
  <si>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</si>
  <si>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</si>
  <si>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</si>
  <si>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</si>
  <si>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</si>
  <si>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</si>
  <si>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</si>
  <si>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</si>
  <si>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</si>
  <si>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</si>
  <si>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</si>
  <si>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</si>
  <si>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</si>
  <si>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</si>
  <si>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</si>
  <si>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</si>
  <si>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</si>
  <si>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</si>
  <si>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</si>
  <si>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</si>
  <si>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</si>
  <si>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</si>
  <si>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</si>
  <si>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</si>
  <si>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</si>
  <si>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</si>
  <si>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</si>
  <si>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</si>
  <si>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</si>
  <si>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</si>
  <si>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</si>
  <si>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</si>
  <si>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</si>
  <si>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</si>
  <si>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</si>
  <si>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</si>
  <si>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</si>
  <si>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</si>
  <si>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</si>
  <si>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</si>
  <si>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</si>
  <si>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</si>
  <si>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</si>
  <si>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</si>
  <si>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</si>
  <si>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</si>
  <si>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</si>
  <si>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</si>
  <si>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</si>
  <si>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</si>
  <si>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</si>
  <si>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</si>
  <si>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</si>
  <si>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</si>
  <si>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</si>
  <si>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</si>
  <si>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</si>
  <si>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</si>
  <si>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</si>
  <si>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</si>
  <si>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</si>
  <si>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</si>
  <si>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</si>
  <si>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</si>
  <si>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</si>
  <si>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</si>
  <si>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</si>
  <si>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</si>
  <si>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</si>
  <si>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</si>
  <si>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</si>
  <si>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</si>
  <si>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</si>
  <si>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</si>
  <si>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</si>
  <si>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</si>
  <si>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</si>
  <si>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</si>
  <si>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</si>
  <si>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</si>
  <si>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</si>
  <si>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</si>
  <si>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</si>
  <si>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</si>
  <si>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</si>
  <si>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</si>
  <si>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</si>
  <si>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</si>
  <si>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</si>
  <si>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</si>
  <si>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</si>
  <si>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</si>
  <si>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</si>
  <si>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</si>
  <si>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</si>
  <si>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</si>
  <si>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</si>
  <si>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</si>
  <si>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</si>
  <si>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</si>
  <si>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</si>
  <si>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</si>
  <si>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</si>
  <si>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</si>
  <si>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</si>
  <si>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</si>
  <si>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</si>
  <si>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</si>
  <si>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</si>
  <si>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</si>
  <si>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</si>
  <si>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</si>
  <si>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</si>
  <si>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</si>
  <si>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</si>
  <si>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</si>
  <si>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</si>
  <si>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</si>
  <si>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</si>
  <si>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</si>
  <si>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</si>
  <si>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</si>
  <si>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</si>
  <si>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</si>
  <si>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</si>
  <si>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</si>
  <si>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</si>
  <si>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</si>
  <si>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</si>
  <si>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</si>
  <si>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</si>
  <si>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</si>
  <si>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</si>
  <si>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</si>
  <si>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</si>
  <si>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</si>
  <si>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</si>
  <si>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</si>
  <si>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</si>
  <si>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</si>
  <si>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</si>
  <si>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</si>
  <si>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</si>
  <si>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</si>
  <si>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</si>
  <si>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</si>
  <si>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</si>
  <si>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</si>
  <si>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</si>
  <si>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</si>
  <si>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</si>
  <si>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</si>
  <si>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</si>
  <si>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</si>
  <si>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</si>
  <si>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</si>
  <si>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</si>
  <si>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</si>
  <si>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</si>
  <si>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</si>
  <si>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</si>
  <si>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</si>
  <si>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</si>
  <si>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</si>
  <si>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</si>
  <si>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</si>
  <si>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</si>
  <si>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</si>
  <si>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</si>
  <si>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</si>
  <si>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</si>
  <si>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</si>
  <si>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</si>
  <si>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</si>
  <si>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</si>
  <si>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</si>
  <si>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</si>
  <si>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</si>
  <si>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</si>
  <si>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</si>
  <si>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</si>
  <si>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</si>
  <si>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</si>
  <si>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</si>
  <si>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</si>
  <si>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</si>
  <si>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</si>
  <si>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</si>
  <si>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</si>
  <si>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</si>
  <si>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</si>
  <si>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</si>
  <si>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</si>
  <si>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</si>
  <si>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</si>
  <si>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</si>
  <si>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</si>
  <si>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</si>
  <si>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</si>
  <si>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</si>
  <si>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</si>
  <si>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</si>
  <si>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</si>
  <si>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</si>
  <si>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</si>
  <si>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</si>
  <si>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</si>
  <si>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</si>
  <si>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</si>
  <si>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</si>
  <si>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</si>
  <si>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</si>
  <si>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</si>
  <si>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</si>
  <si>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</si>
  <si>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</si>
  <si>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</si>
  <si>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</si>
  <si>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</si>
  <si>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</si>
  <si>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</si>
  <si>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</si>
  <si>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</si>
  <si>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</si>
  <si>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</si>
  <si>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</si>
  <si>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</si>
  <si>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</si>
  <si>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</si>
  <si>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</si>
  <si>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</si>
  <si>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</si>
  <si>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</si>
  <si>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</si>
  <si>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</si>
  <si>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</si>
  <si>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</si>
  <si>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</si>
  <si>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</si>
  <si>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</si>
  <si>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</si>
  <si>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</si>
  <si>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</si>
  <si>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</si>
  <si>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</si>
  <si>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</si>
  <si>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</si>
  <si>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</si>
  <si>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</si>
  <si>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</si>
  <si>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</si>
  <si>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</si>
  <si>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</si>
  <si>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</si>
  <si>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</si>
  <si>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</si>
  <si>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</si>
  <si>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</si>
  <si>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</si>
  <si>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</si>
  <si>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</si>
  <si>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</si>
  <si>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</si>
  <si>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</si>
  <si>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</si>
  <si>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</si>
  <si>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</si>
  <si>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</si>
  <si>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</si>
  <si>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</si>
  <si>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</si>
  <si>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</si>
  <si>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</si>
  <si>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</si>
  <si>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</si>
  <si>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</si>
  <si>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</si>
  <si>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</si>
  <si>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</si>
  <si>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</si>
  <si>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</si>
  <si>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</si>
  <si>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</si>
  <si>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</si>
  <si>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</si>
  <si>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</si>
  <si>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</si>
  <si>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</si>
  <si>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</si>
  <si>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</si>
  <si>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</si>
  <si>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</si>
  <si>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</si>
  <si>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</si>
  <si>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</si>
  <si>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</si>
  <si>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</si>
  <si>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</si>
  <si>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</si>
  <si>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</si>
  <si>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</si>
  <si>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</si>
  <si>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</si>
  <si>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</si>
  <si>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</si>
  <si>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</si>
  <si>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</si>
  <si>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</si>
  <si>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</si>
  <si>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</si>
  <si>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</si>
  <si>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</si>
  <si>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</si>
  <si>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</si>
  <si>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</si>
  <si>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</si>
  <si>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</si>
  <si>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</si>
  <si>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</si>
  <si>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</si>
  <si>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</si>
  <si>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</si>
  <si>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</si>
  <si>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</si>
  <si>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</si>
  <si>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</si>
  <si>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</si>
  <si>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</si>
  <si>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</si>
  <si>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</si>
  <si>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</si>
  <si>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</si>
  <si>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</si>
  <si>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</si>
  <si>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</si>
  <si>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</si>
  <si>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</si>
  <si>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</si>
  <si>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</si>
  <si>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</si>
  <si>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</si>
  <si>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</si>
  <si>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</si>
  <si>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</si>
  <si>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</si>
  <si>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</si>
  <si>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</si>
  <si>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</si>
  <si>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</si>
  <si>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</si>
  <si>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</si>
  <si>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</si>
  <si>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</si>
  <si>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</si>
  <si>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</si>
  <si>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</si>
  <si>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</si>
  <si>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</si>
  <si>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</si>
  <si>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</si>
  <si>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</si>
  <si>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</si>
  <si>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</si>
  <si>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</si>
  <si>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</si>
  <si>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</si>
  <si>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</si>
  <si>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</si>
  <si>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</si>
  <si>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</si>
  <si>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</si>
  <si>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</si>
  <si>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</si>
  <si>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</si>
  <si>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</si>
  <si>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</si>
  <si>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</si>
  <si>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</si>
  <si>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</si>
  <si>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</si>
  <si>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</si>
  <si>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</si>
  <si>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</si>
  <si>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</si>
  <si>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</si>
  <si>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</si>
  <si>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</si>
  <si>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</si>
  <si>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</si>
  <si>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</si>
  <si>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</si>
  <si>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</si>
  <si>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</si>
  <si>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</si>
  <si>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</si>
  <si>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</si>
  <si>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</si>
  <si>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</si>
  <si>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</si>
  <si>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</si>
  <si>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</si>
  <si>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</si>
  <si>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</si>
  <si>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</si>
  <si>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</si>
  <si>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</si>
  <si>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</si>
  <si>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</si>
  <si>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</si>
  <si>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</si>
  <si>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</si>
  <si>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</si>
  <si>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</si>
  <si>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</si>
  <si>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</si>
  <si>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</si>
  <si>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</si>
  <si>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</si>
  <si>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</si>
  <si>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</si>
  <si>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</si>
  <si>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</si>
  <si>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</si>
  <si>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</si>
  <si>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</si>
  <si>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</si>
  <si>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</si>
  <si>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</si>
  <si>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</si>
  <si>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</si>
  <si>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</si>
  <si>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</si>
  <si>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</si>
  <si>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</si>
  <si>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</si>
  <si>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</si>
  <si>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</si>
  <si>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</si>
  <si>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</si>
  <si>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</si>
  <si>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</si>
  <si>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</si>
  <si>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</si>
  <si>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</si>
  <si>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</si>
  <si>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</si>
  <si>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</si>
  <si>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</si>
  <si>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</si>
  <si>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</si>
  <si>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</si>
  <si>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</si>
  <si>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</si>
  <si>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</si>
  <si>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</si>
  <si>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</si>
  <si>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</si>
  <si>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</si>
  <si>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</si>
  <si>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</si>
  <si>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</si>
  <si>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</si>
  <si>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</si>
  <si>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</si>
  <si>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</si>
  <si>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</si>
  <si>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</si>
  <si>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</si>
  <si>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</si>
  <si>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</si>
  <si>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</si>
  <si>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</si>
  <si>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</si>
  <si>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</si>
  <si>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</si>
  <si>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</si>
  <si>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</si>
  <si>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</si>
  <si>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</si>
  <si>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</si>
  <si>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</si>
  <si>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</si>
  <si>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</si>
  <si>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</si>
  <si>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</si>
  <si>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</si>
  <si>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</si>
  <si>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</si>
  <si>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</si>
  <si>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</si>
  <si>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</si>
  <si>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</si>
  <si>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</si>
  <si>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</si>
  <si>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</si>
  <si>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</si>
  <si>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</si>
  <si>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</si>
  <si>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</si>
  <si>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</si>
  <si>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</si>
  <si>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</si>
  <si>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</si>
  <si>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</si>
  <si>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</si>
  <si>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</si>
  <si>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</si>
  <si>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</si>
  <si>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</si>
  <si>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</si>
  <si>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</si>
  <si>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</si>
  <si>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</si>
  <si>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</si>
  <si>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</si>
  <si>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</si>
  <si>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</si>
  <si>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</si>
  <si>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</si>
  <si>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</si>
  <si>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</si>
  <si>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</si>
  <si>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</si>
  <si>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</si>
  <si>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</si>
  <si>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</si>
  <si>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</si>
  <si>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</si>
  <si>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</si>
  <si>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</si>
  <si>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</si>
  <si>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</si>
  <si>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</si>
  <si>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</si>
  <si>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</si>
  <si>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</si>
  <si>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</si>
  <si>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</si>
  <si>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</si>
  <si>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</si>
  <si>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</si>
  <si>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</si>
  <si>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</si>
  <si>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</si>
  <si>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</si>
  <si>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</si>
  <si>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</si>
  <si>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</si>
  <si>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</si>
  <si>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</si>
  <si>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</si>
  <si>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</si>
  <si>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</si>
  <si>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</si>
  <si>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</si>
  <si>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</si>
  <si>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</si>
  <si>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</si>
  <si>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</si>
  <si>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</si>
  <si>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</si>
  <si>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</si>
  <si>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</si>
  <si>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</si>
  <si>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</si>
  <si>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</si>
  <si>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</si>
  <si>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</si>
  <si>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</si>
  <si>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</si>
  <si>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</si>
  <si>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</si>
  <si>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</si>
  <si>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</si>
  <si>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</si>
  <si>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</si>
  <si>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</si>
  <si>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</si>
  <si>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</si>
  <si>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</si>
  <si>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</si>
  <si>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</si>
  <si>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</si>
  <si>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</si>
  <si>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</si>
  <si>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</si>
  <si>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</si>
  <si>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</si>
  <si>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</si>
  <si>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</si>
  <si>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</si>
  <si>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</si>
  <si>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</si>
  <si>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</si>
  <si>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</si>
  <si>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</si>
  <si>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</si>
  <si>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</si>
  <si>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</si>
  <si>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</si>
  <si>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</si>
  <si>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</si>
  <si>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</si>
  <si>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</si>
  <si>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</si>
  <si>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</si>
  <si>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</si>
  <si>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</si>
  <si>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</si>
  <si>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</si>
  <si>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</si>
  <si>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</si>
  <si>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</si>
  <si>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</si>
  <si>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</si>
  <si>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</si>
  <si>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</si>
  <si>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</si>
  <si>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</si>
  <si>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</si>
  <si>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</si>
  <si>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</si>
  <si>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</si>
  <si>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</si>
  <si>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</si>
  <si>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</si>
  <si>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</si>
  <si>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</si>
  <si>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</si>
  <si>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</si>
  <si>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</si>
  <si>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</si>
  <si>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</si>
  <si>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</si>
  <si>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</si>
  <si>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</si>
  <si>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</si>
  <si>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</si>
  <si>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</si>
  <si>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</si>
  <si>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</si>
  <si>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</si>
  <si>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</si>
  <si>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</si>
  <si>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</si>
  <si>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</si>
  <si>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</si>
  <si>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</si>
  <si>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</si>
  <si>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</si>
  <si>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</si>
  <si>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</si>
  <si>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</si>
  <si>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</si>
  <si>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</si>
  <si>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</si>
  <si>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</si>
  <si>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</si>
  <si>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</si>
  <si>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</si>
  <si>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</si>
  <si>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</si>
  <si>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</si>
  <si>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</si>
  <si>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</si>
  <si>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</si>
  <si>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</si>
  <si>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</si>
  <si>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</si>
  <si>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</si>
  <si>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</si>
  <si>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</si>
  <si>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</si>
  <si>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</si>
  <si>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</si>
  <si>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</si>
  <si>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</si>
  <si>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</si>
  <si>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</si>
  <si>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</si>
  <si>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</si>
  <si>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</si>
  <si>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</si>
  <si>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</si>
  <si>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</si>
  <si>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</si>
  <si>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</si>
  <si>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</si>
  <si>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</si>
  <si>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</si>
  <si>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</si>
  <si>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</si>
  <si>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</si>
  <si>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</si>
  <si>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</si>
  <si>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</si>
  <si>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</si>
  <si>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</si>
  <si>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</si>
  <si>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</si>
  <si>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</si>
  <si>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</si>
  <si>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</si>
  <si>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</si>
  <si>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</si>
  <si>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</si>
  <si>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</si>
  <si>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</si>
  <si>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</si>
  <si>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</si>
  <si>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</si>
  <si>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</si>
  <si>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</si>
  <si>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</si>
  <si>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</si>
  <si>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</si>
  <si>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</si>
  <si>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</si>
  <si>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</si>
  <si>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</si>
  <si>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</si>
  <si>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</si>
  <si>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</si>
  <si>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</si>
  <si>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</si>
  <si>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</si>
  <si>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</si>
  <si>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</si>
  <si>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</si>
  <si>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</si>
  <si>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</si>
  <si>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</si>
  <si>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</si>
  <si>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</si>
  <si>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</si>
  <si>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</si>
  <si>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</si>
  <si>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</si>
  <si>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</si>
  <si>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</si>
  <si>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</si>
  <si>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</si>
  <si>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</si>
  <si>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</si>
  <si>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</si>
  <si>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</si>
  <si>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</si>
  <si>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</si>
  <si>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</si>
  <si>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</si>
  <si>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</si>
  <si>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</si>
  <si>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</si>
  <si>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</si>
  <si>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</si>
  <si>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</si>
  <si>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</si>
  <si>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</si>
  <si>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</si>
  <si>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</si>
  <si>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</si>
  <si>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</si>
  <si>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</si>
  <si>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</si>
  <si>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</si>
  <si>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</si>
  <si>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</si>
  <si>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</si>
  <si>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</si>
  <si>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</si>
  <si>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</si>
  <si>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</si>
  <si>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</si>
  <si>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</si>
  <si>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</si>
  <si>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</si>
  <si>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</si>
  <si>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</si>
  <si>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</si>
  <si>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</si>
  <si>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</si>
  <si>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</si>
  <si>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</si>
  <si>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</si>
  <si>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</si>
  <si>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</si>
  <si>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</si>
  <si>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</si>
  <si>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</si>
  <si>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</si>
  <si>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</si>
  <si>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</si>
  <si>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</si>
  <si>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</si>
  <si>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</si>
  <si>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</si>
  <si>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</si>
  <si>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</si>
  <si>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</si>
  <si>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</si>
  <si>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</si>
  <si>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</si>
  <si>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</si>
  <si>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</si>
  <si>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</si>
  <si>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</si>
  <si>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</si>
  <si>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</si>
  <si>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</si>
  <si>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</si>
  <si>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</si>
  <si>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</si>
  <si>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</si>
  <si>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</si>
  <si>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</si>
  <si>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</si>
  <si>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</si>
  <si>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</si>
  <si>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</si>
  <si>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</si>
  <si>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</si>
  <si>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</si>
  <si>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</si>
  <si>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</si>
  <si>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</si>
  <si>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</si>
  <si>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</si>
  <si>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</si>
  <si>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</si>
  <si>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</si>
  <si>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</si>
  <si>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</si>
  <si>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</si>
  <si>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</si>
  <si>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</si>
  <si>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</si>
  <si>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</si>
  <si>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</si>
  <si>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</si>
  <si>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</si>
  <si>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</si>
  <si>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</si>
  <si>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</si>
  <si>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</si>
  <si>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</si>
  <si>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</si>
  <si>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</si>
  <si>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</si>
  <si>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</si>
  <si>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</si>
  <si>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</si>
  <si>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</si>
  <si>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</si>
  <si>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</si>
  <si>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</si>
  <si>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</si>
  <si>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</si>
  <si>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</si>
  <si>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</si>
  <si>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</si>
  <si>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</si>
  <si>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</si>
  <si>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</si>
  <si>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</si>
  <si>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</si>
  <si>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</si>
  <si>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</si>
  <si>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</si>
  <si>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</si>
  <si>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</si>
  <si>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</si>
  <si>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</si>
  <si>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</si>
  <si>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</si>
  <si>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</si>
  <si>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</si>
  <si>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</si>
  <si>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</si>
  <si>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</si>
  <si>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</si>
  <si>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</si>
  <si>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</si>
  <si>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</si>
  <si>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</si>
  <si>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</si>
  <si>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</si>
  <si>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</si>
  <si>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</si>
  <si>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</si>
  <si>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</si>
  <si>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</si>
  <si>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</si>
  <si>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</si>
  <si>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</si>
  <si>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</si>
  <si>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</si>
  <si>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</si>
  <si>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</si>
  <si>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</si>
  <si>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</si>
  <si>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</si>
  <si>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</si>
  <si>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</si>
  <si>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</si>
  <si>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</si>
  <si>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</si>
  <si>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</si>
  <si>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</si>
  <si>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</si>
  <si>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</si>
  <si>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</si>
  <si>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</si>
  <si>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</si>
  <si>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</si>
  <si>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</si>
  <si>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</si>
  <si>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</si>
  <si>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</si>
  <si>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</si>
  <si>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</si>
  <si>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</si>
  <si>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</si>
  <si>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</si>
  <si>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</si>
  <si>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</si>
  <si>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</si>
  <si>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</si>
  <si>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</si>
  <si>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</si>
  <si>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</si>
  <si>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</si>
  <si>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</si>
  <si>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</si>
  <si>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</si>
  <si>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</si>
  <si>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</si>
  <si>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</si>
  <si>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</si>
  <si>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</si>
  <si>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</si>
  <si>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</si>
  <si>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</si>
  <si>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</si>
  <si>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</si>
  <si>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</si>
  <si>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</si>
  <si>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</si>
  <si>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</si>
  <si>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</si>
  <si>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</si>
  <si>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</si>
  <si>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</si>
  <si>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</si>
  <si>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</si>
  <si>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</si>
  <si>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</si>
  <si>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</si>
  <si>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</si>
  <si>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</si>
  <si>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</si>
  <si>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</si>
  <si>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</si>
  <si>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</si>
  <si>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</si>
  <si>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</si>
  <si>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</si>
  <si>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</si>
  <si>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</si>
  <si>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</si>
  <si>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</si>
  <si>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</si>
  <si>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</si>
  <si>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</si>
  <si>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</si>
  <si>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</si>
  <si>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</si>
  <si>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</si>
  <si>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</si>
  <si>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</si>
  <si>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</si>
  <si>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</si>
  <si>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</si>
  <si>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</si>
  <si>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</si>
  <si>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</si>
  <si>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</si>
  <si>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</si>
  <si>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</si>
  <si>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</si>
  <si>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</si>
  <si>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</si>
  <si>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</si>
  <si>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</si>
  <si>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</si>
  <si>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</si>
  <si>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</si>
  <si>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</si>
  <si>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</si>
  <si>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</si>
  <si>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</si>
  <si>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</si>
  <si>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</si>
  <si>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</si>
  <si>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</si>
  <si>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</si>
  <si>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</si>
  <si>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</si>
  <si>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</si>
  <si>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</si>
  <si>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</si>
  <si>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</si>
  <si>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</si>
  <si>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</si>
  <si>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</si>
  <si>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</si>
  <si>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</si>
  <si>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</si>
  <si>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</si>
  <si>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</si>
  <si>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</si>
  <si>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</si>
  <si>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</si>
  <si>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</si>
  <si>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</si>
  <si>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</si>
  <si>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</si>
  <si>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</si>
  <si>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</si>
  <si>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</si>
  <si>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</si>
  <si>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</si>
  <si>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</si>
  <si>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</si>
  <si>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</si>
  <si>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</si>
  <si>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</si>
  <si>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</si>
  <si>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</si>
  <si>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</si>
  <si>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</si>
  <si>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</si>
  <si>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</si>
  <si>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</si>
  <si>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</si>
  <si>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</si>
  <si>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</si>
  <si>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</si>
  <si>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</si>
  <si>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</si>
  <si>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</si>
  <si>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</si>
  <si>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</si>
  <si>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</si>
  <si>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</si>
  <si>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</si>
  <si>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</si>
  <si>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</si>
  <si>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</si>
  <si>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</si>
  <si>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</si>
  <si>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</si>
  <si>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</si>
  <si>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</si>
  <si>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</si>
  <si>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</si>
  <si>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</si>
  <si>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</si>
  <si>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</si>
  <si>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</si>
  <si>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</si>
  <si>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</si>
  <si>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</si>
  <si>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</si>
  <si>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</si>
  <si>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</si>
  <si>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</si>
  <si>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</si>
  <si>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</si>
  <si>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</si>
  <si>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</si>
  <si>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</si>
  <si>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</si>
  <si>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</si>
  <si>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</si>
  <si>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</si>
  <si>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</si>
  <si>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</si>
  <si>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</si>
  <si>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</si>
  <si>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</si>
  <si>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</si>
  <si>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</si>
  <si>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</si>
  <si>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</si>
  <si>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</si>
  <si>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</si>
  <si>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</si>
  <si>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</si>
  <si>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</si>
  <si>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</si>
  <si>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</si>
  <si>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</si>
  <si>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</si>
  <si>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</si>
  <si>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</si>
  <si>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</si>
  <si>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</si>
  <si>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</si>
  <si>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</si>
  <si>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</si>
  <si>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</si>
  <si>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</si>
  <si>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</si>
  <si>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</si>
  <si>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</si>
  <si>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</si>
  <si>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</si>
  <si>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</si>
  <si>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</si>
  <si>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</si>
  <si>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</si>
  <si>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</si>
  <si>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</si>
  <si>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</si>
  <si>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</si>
  <si>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</si>
  <si>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</si>
  <si>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</si>
  <si>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</si>
  <si>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</si>
  <si>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</si>
  <si>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</si>
  <si>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</si>
  <si>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</si>
  <si>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</si>
  <si>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</si>
  <si>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</si>
  <si>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</si>
  <si>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</si>
  <si>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</si>
  <si>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</si>
  <si>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</si>
  <si>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</si>
  <si>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</si>
  <si>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</si>
  <si>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</si>
  <si>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</si>
  <si>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</si>
  <si>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</si>
  <si>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</si>
  <si>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</si>
  <si>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</si>
  <si>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</si>
  <si>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</si>
  <si>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</si>
  <si>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</si>
  <si>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</si>
  <si>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</si>
  <si>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</si>
  <si>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</si>
  <si>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</si>
  <si>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</si>
  <si>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</si>
  <si>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</si>
  <si>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</si>
  <si>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</si>
  <si>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</si>
  <si>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</si>
  <si>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</si>
  <si>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</si>
  <si>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</si>
  <si>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</si>
  <si>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</si>
  <si>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</si>
  <si>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</si>
  <si>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</si>
  <si>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</si>
  <si>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</si>
  <si>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</si>
  <si>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</si>
  <si>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</si>
  <si>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</si>
  <si>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</si>
  <si>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</si>
  <si>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</si>
  <si>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</si>
  <si>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</si>
  <si>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</si>
  <si>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</si>
  <si>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</si>
  <si>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</si>
  <si>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</si>
  <si>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</si>
  <si>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</si>
  <si>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</si>
  <si>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</si>
  <si>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</si>
  <si>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</si>
  <si>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</si>
  <si>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</si>
  <si>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</si>
  <si>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</si>
  <si>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</si>
  <si>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</si>
  <si>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</si>
  <si>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</si>
  <si>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</si>
  <si>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</si>
  <si>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</si>
  <si>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</si>
  <si>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</si>
  <si>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</si>
  <si>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</si>
  <si>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</si>
  <si>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</si>
  <si>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</si>
  <si>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</si>
  <si>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</si>
  <si>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</si>
  <si>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</si>
  <si>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</si>
  <si>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</si>
  <si>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</si>
  <si>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</si>
  <si>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</si>
  <si>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</si>
  <si>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</si>
  <si>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</si>
  <si>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</si>
  <si>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</si>
  <si>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</si>
  <si>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</si>
  <si>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</si>
  <si>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</si>
  <si>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</si>
  <si>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</si>
  <si>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</si>
  <si>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</si>
  <si>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</si>
  <si>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</si>
  <si>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</si>
  <si>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</si>
  <si>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</si>
  <si>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</si>
  <si>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</si>
  <si>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</si>
  <si>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</si>
  <si>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</si>
  <si>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</si>
  <si>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</si>
  <si>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</si>
  <si>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</si>
  <si>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</si>
  <si>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</si>
  <si>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</si>
  <si>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</si>
  <si>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</si>
  <si>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</si>
  <si>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</si>
  <si>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</si>
  <si>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</si>
  <si>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</si>
  <si>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</si>
  <si>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</si>
  <si>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</si>
  <si>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</si>
  <si>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</si>
  <si>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</si>
  <si>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</si>
  <si>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</si>
  <si>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</si>
  <si>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</si>
  <si>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</si>
  <si>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</si>
  <si>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</si>
  <si>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</si>
  <si>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</si>
  <si>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</si>
  <si>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</si>
  <si>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</si>
  <si>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</si>
  <si>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</si>
  <si>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</si>
  <si>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</si>
  <si>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</si>
  <si>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</si>
  <si>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</si>
  <si>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</si>
  <si>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</si>
  <si>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</si>
  <si>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</si>
  <si>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</si>
  <si>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</si>
  <si>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</si>
  <si>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</si>
  <si>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</si>
  <si>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</si>
  <si>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</si>
  <si>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</si>
  <si>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</si>
  <si>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</si>
  <si>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</si>
  <si>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</si>
  <si>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</si>
  <si>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</si>
  <si>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</si>
  <si>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</si>
  <si>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</si>
  <si>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</si>
  <si>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</si>
  <si>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</si>
  <si>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</si>
  <si>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</si>
  <si>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</si>
  <si>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</si>
  <si>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</si>
  <si>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</si>
  <si>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</si>
  <si>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</si>
  <si>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</si>
  <si>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</si>
  <si>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</si>
  <si>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</si>
  <si>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</si>
  <si>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</si>
  <si>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</si>
  <si>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</si>
  <si>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</si>
  <si>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</si>
  <si>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</si>
  <si>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</si>
  <si>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</si>
  <si>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</si>
  <si>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</si>
  <si>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</si>
  <si>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</si>
  <si>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</si>
  <si>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</si>
  <si>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</si>
  <si>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</si>
  <si>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</si>
  <si>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</si>
  <si>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</si>
  <si>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</si>
  <si>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</si>
  <si>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</si>
  <si>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</si>
  <si>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</si>
  <si>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</si>
  <si>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</si>
  <si>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</si>
  <si>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</si>
  <si>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</si>
  <si>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</si>
  <si>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</si>
  <si>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</si>
  <si>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</si>
  <si>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</si>
  <si>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</si>
  <si>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</si>
  <si>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</si>
  <si>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</si>
  <si>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</si>
  <si>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</si>
  <si>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</si>
  <si>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</si>
  <si>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</si>
  <si>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</si>
  <si>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</si>
  <si>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</si>
  <si>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</si>
  <si>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</si>
  <si>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</si>
  <si>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</si>
  <si>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</si>
  <si>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</si>
  <si>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</si>
  <si>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</si>
  <si>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</si>
  <si>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</si>
  <si>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</si>
  <si>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</si>
  <si>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</si>
  <si>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</si>
  <si>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</si>
  <si>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</si>
  <si>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</si>
  <si>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</si>
  <si>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</si>
  <si>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</si>
  <si>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</si>
  <si>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</si>
  <si>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</si>
  <si>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</si>
  <si>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</si>
  <si>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</si>
  <si>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</si>
  <si>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</si>
  <si>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</si>
  <si>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</si>
  <si>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</si>
  <si>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</si>
  <si>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</si>
  <si>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</si>
  <si>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</si>
  <si>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</si>
  <si>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</si>
  <si>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</si>
  <si>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</si>
  <si>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</si>
  <si>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</si>
  <si>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</si>
  <si>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</si>
  <si>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</si>
  <si>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</si>
  <si>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</si>
  <si>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</si>
  <si>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</si>
  <si>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</si>
  <si>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</si>
  <si>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</si>
  <si>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</si>
  <si>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</si>
  <si>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</si>
  <si>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</si>
  <si>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</si>
  <si>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</si>
  <si>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</si>
  <si>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</si>
  <si>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</si>
  <si>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</si>
  <si>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</si>
  <si>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</si>
  <si>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</si>
  <si>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</si>
  <si>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</si>
  <si>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</si>
  <si>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</si>
  <si>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</si>
  <si>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</si>
  <si>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</si>
  <si>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</si>
  <si>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</si>
  <si>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</si>
  <si>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</si>
  <si>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</si>
  <si>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</si>
  <si>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</si>
  <si>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</si>
  <si>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</si>
  <si>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</si>
  <si>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</si>
  <si>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</si>
  <si>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</si>
  <si>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</si>
  <si>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</si>
  <si>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</si>
  <si>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</si>
  <si>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</si>
  <si>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</si>
  <si>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</si>
  <si>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</si>
  <si>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</si>
  <si>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</si>
  <si>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</si>
  <si>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</si>
  <si>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</si>
  <si>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</si>
  <si>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</si>
  <si>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</si>
  <si>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</si>
  <si>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</si>
  <si>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</si>
  <si>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</si>
  <si>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</si>
  <si>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</si>
  <si>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</si>
  <si>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</si>
  <si>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</si>
  <si>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</si>
  <si>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</si>
  <si>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</si>
  <si>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</si>
  <si>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</si>
  <si>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</si>
  <si>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</si>
  <si>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</si>
  <si>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</si>
  <si>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</si>
  <si>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</si>
  <si>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</si>
  <si>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</si>
  <si>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</si>
  <si>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</si>
  <si>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</si>
  <si>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</si>
  <si>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</si>
  <si>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</si>
  <si>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</si>
  <si>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</si>
  <si>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</si>
  <si>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</si>
  <si>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</si>
  <si>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</si>
  <si>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</si>
  <si>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</si>
  <si>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</si>
  <si>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</si>
  <si>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</si>
  <si>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</si>
  <si>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</si>
  <si>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</si>
  <si>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</si>
  <si>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</si>
  <si>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</si>
  <si>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</si>
  <si>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</si>
  <si>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</si>
  <si>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</si>
  <si>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</si>
  <si>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</si>
  <si>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</si>
  <si>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</si>
  <si>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</si>
  <si>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</si>
  <si>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</si>
  <si>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</si>
  <si>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</si>
  <si>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</si>
  <si>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</si>
  <si>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</si>
  <si>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</si>
  <si>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</si>
  <si>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</si>
  <si>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</si>
  <si>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</si>
  <si>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</si>
  <si>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</si>
  <si>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</si>
  <si>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</si>
  <si>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</si>
  <si>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</si>
  <si>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</si>
  <si>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</si>
  <si>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</si>
  <si>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</si>
  <si>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</si>
  <si>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</si>
  <si>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</si>
  <si>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</si>
  <si>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</si>
  <si>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</si>
  <si>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</si>
  <si>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</si>
  <si>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</si>
  <si>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</si>
  <si>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</si>
  <si>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</si>
  <si>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</si>
  <si>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</si>
  <si>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</si>
  <si>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</si>
  <si>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</si>
  <si>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</si>
  <si>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</si>
  <si>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</si>
  <si>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</si>
  <si>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</si>
  <si>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</si>
  <si>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</si>
  <si>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</si>
  <si>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</si>
  <si>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</si>
  <si>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</si>
  <si>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</si>
  <si>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</si>
  <si>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</si>
  <si>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</si>
  <si>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</si>
  <si>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</si>
  <si>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</si>
  <si>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</si>
  <si>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</si>
  <si>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</si>
  <si>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</si>
  <si>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</si>
  <si>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</si>
  <si>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</si>
  <si>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</si>
  <si>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</si>
  <si>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</si>
  <si>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</si>
  <si>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</si>
  <si>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</si>
  <si>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</si>
  <si>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</si>
  <si>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</si>
  <si>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</si>
  <si>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</si>
  <si>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</si>
  <si>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</si>
  <si>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</si>
  <si>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</si>
  <si>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</si>
  <si>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</si>
  <si>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</si>
  <si>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</si>
  <si>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</si>
  <si>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</si>
  <si>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</si>
  <si>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</si>
  <si>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</si>
  <si>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</si>
  <si>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</si>
  <si>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</si>
  <si>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</si>
  <si>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</si>
  <si>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</si>
  <si>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</si>
  <si>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</si>
  <si>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</si>
  <si>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</si>
  <si>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</si>
  <si>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</si>
  <si>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</si>
  <si>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</si>
  <si>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</si>
  <si>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</si>
  <si>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</si>
  <si>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</si>
  <si>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</si>
  <si>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</si>
  <si>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</si>
  <si>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</si>
  <si>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</si>
  <si>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</si>
  <si>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</si>
  <si>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</si>
  <si>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</si>
  <si>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</si>
  <si>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</si>
  <si>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</si>
  <si>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</si>
  <si>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</si>
  <si>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</si>
  <si>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</si>
  <si>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</si>
  <si>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</si>
  <si>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</si>
  <si>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</si>
  <si>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</si>
  <si>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</si>
  <si>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</si>
  <si>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</si>
  <si>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</si>
  <si>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</si>
  <si>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</si>
  <si>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</si>
  <si>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</si>
  <si>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</si>
  <si>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</si>
  <si>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</si>
  <si>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</si>
  <si>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</si>
  <si>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</si>
  <si>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</si>
  <si>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</si>
  <si>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</si>
  <si>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</si>
  <si>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</si>
  <si>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</si>
  <si>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</si>
  <si>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</si>
  <si>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</si>
  <si>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</si>
  <si>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</si>
  <si>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</si>
  <si>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</si>
  <si>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</si>
  <si>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</si>
  <si>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</si>
  <si>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</si>
  <si>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</si>
  <si>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</si>
  <si>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</si>
  <si>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</si>
  <si>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</si>
  <si>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</si>
  <si>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</si>
  <si>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</si>
  <si>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</si>
  <si>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</si>
  <si>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</si>
  <si>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</si>
  <si>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</si>
  <si>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</si>
  <si>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</si>
  <si>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</si>
  <si>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</si>
  <si>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</si>
  <si>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</si>
  <si>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</si>
  <si>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</si>
  <si>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</si>
  <si>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</si>
  <si>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</si>
  <si>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</si>
  <si>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</si>
  <si>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</si>
  <si>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</si>
  <si>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</si>
  <si>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</si>
  <si>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</si>
  <si>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</si>
  <si>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</si>
  <si>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</si>
  <si>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</si>
  <si>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</si>
  <si>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</si>
  <si>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</si>
  <si>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</si>
  <si>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</si>
  <si>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</si>
  <si>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</si>
  <si>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</si>
  <si>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</si>
  <si>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</si>
  <si>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</si>
  <si>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</si>
  <si>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</si>
  <si>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</si>
  <si>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</si>
  <si>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</si>
  <si>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</si>
  <si>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</si>
  <si>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</si>
  <si>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</si>
  <si>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</si>
  <si>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</si>
  <si>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</si>
  <si>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</si>
  <si>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</si>
  <si>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</si>
  <si>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</si>
  <si>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</si>
  <si>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</si>
  <si>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</si>
  <si>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</si>
  <si>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</si>
  <si>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</si>
  <si>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</si>
  <si>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</si>
  <si>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</si>
  <si>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</si>
  <si>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</si>
  <si>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</si>
  <si>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</si>
  <si>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</si>
  <si>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</si>
  <si>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</si>
  <si>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</si>
  <si>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</si>
  <si>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</si>
  <si>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</si>
  <si>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</si>
  <si>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</si>
  <si>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</si>
  <si>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</si>
  <si>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</si>
  <si>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</si>
  <si>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</si>
  <si>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</si>
  <si>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</si>
  <si>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</si>
  <si>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</si>
  <si>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</si>
  <si>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</si>
  <si>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</si>
  <si>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</si>
  <si>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</si>
  <si>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</si>
  <si>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</si>
  <si>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</si>
  <si>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</si>
  <si>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</si>
  <si>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</si>
  <si>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</si>
  <si>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</si>
  <si>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</si>
  <si>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</si>
  <si>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</si>
  <si>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</si>
  <si>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</si>
  <si>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</si>
  <si>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</si>
  <si>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</si>
  <si>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</si>
  <si>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</si>
  <si>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</si>
  <si>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</si>
  <si>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</si>
  <si>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</si>
  <si>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</si>
  <si>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</si>
  <si>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</si>
  <si>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</si>
  <si>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</si>
  <si>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</si>
  <si>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</si>
  <si>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</si>
  <si>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</si>
  <si>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</si>
  <si>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</si>
  <si>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</si>
  <si>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</si>
  <si>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</si>
  <si>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</si>
  <si>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</si>
  <si>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</si>
  <si>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</si>
  <si>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</si>
  <si>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</si>
  <si>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</si>
  <si>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</si>
  <si>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</si>
  <si>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</si>
  <si>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</si>
  <si>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</si>
  <si>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</si>
  <si>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</si>
  <si>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</si>
  <si>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</si>
  <si>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</si>
  <si>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</si>
  <si>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</si>
  <si>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</si>
  <si>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</si>
  <si>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</si>
  <si>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</si>
  <si>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</si>
  <si>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</si>
  <si>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</si>
  <si>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</si>
  <si>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</si>
  <si>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</si>
  <si>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</si>
  <si>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</si>
  <si>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</si>
  <si>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</si>
  <si>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</si>
  <si>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</si>
  <si>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</si>
  <si>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</si>
  <si>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</si>
  <si>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</si>
  <si>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</si>
  <si>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</si>
  <si>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</si>
  <si>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</si>
  <si>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</si>
  <si>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</si>
  <si>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</si>
  <si>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</si>
  <si>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</si>
  <si>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</si>
  <si>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</si>
  <si>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</si>
  <si>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</si>
  <si>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</si>
  <si>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</si>
  <si>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</si>
  <si>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</si>
  <si>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</si>
  <si>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</si>
  <si>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</si>
  <si>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</si>
  <si>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</si>
  <si>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</si>
  <si>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</si>
  <si>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</si>
  <si>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</si>
  <si>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</si>
  <si>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</si>
  <si>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</si>
  <si>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</si>
  <si>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</si>
  <si>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</si>
  <si>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</si>
  <si>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</si>
  <si>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</si>
  <si>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</si>
  <si>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</si>
  <si>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</si>
  <si>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</si>
  <si>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</si>
  <si>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</si>
  <si>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</si>
  <si>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</si>
  <si>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</si>
  <si>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</si>
  <si>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</si>
  <si>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</si>
  <si>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</si>
  <si>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</si>
  <si>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</si>
  <si>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</si>
  <si>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</si>
  <si>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</si>
  <si>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</si>
  <si>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</si>
  <si>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</si>
  <si>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</si>
  <si>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</si>
  <si>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</si>
  <si>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</si>
  <si>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</si>
  <si>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</si>
  <si>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</si>
  <si>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</si>
  <si>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</si>
  <si>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</si>
  <si>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</si>
  <si>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</si>
  <si>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</si>
  <si>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</si>
  <si>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</si>
  <si>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</si>
  <si>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</si>
  <si>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</si>
  <si>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</si>
  <si>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</si>
  <si>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</si>
  <si>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</si>
  <si>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</si>
  <si>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</si>
  <si>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</si>
  <si>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</si>
  <si>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</si>
  <si>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</si>
  <si>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</si>
  <si>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</si>
  <si>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</si>
  <si>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</si>
  <si>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</si>
  <si>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</si>
  <si>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</si>
  <si>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</si>
  <si>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</si>
  <si>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</si>
  <si>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</si>
  <si>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</si>
  <si>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</si>
  <si>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</si>
  <si>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</si>
  <si>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</si>
  <si>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</si>
  <si>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</si>
  <si>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</si>
  <si>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</si>
  <si>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</si>
  <si>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</si>
  <si>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</si>
  <si>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</si>
  <si>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</si>
  <si>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</si>
  <si>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</si>
  <si>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</si>
  <si>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</si>
  <si>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</si>
  <si>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</si>
  <si>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</si>
  <si>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</si>
  <si>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</si>
  <si>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</si>
  <si>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</si>
  <si>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</si>
  <si>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</si>
  <si>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</si>
  <si>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</si>
  <si>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</si>
  <si>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</si>
  <si>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</si>
  <si>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</si>
  <si>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</si>
  <si>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</si>
  <si>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</si>
  <si>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</si>
  <si>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</si>
  <si>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</si>
  <si>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</si>
  <si>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</si>
  <si>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</si>
  <si>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</si>
  <si>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</si>
  <si>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</si>
  <si>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</si>
  <si>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</si>
  <si>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</si>
  <si>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</si>
  <si>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</si>
  <si>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</si>
  <si>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</si>
  <si>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</si>
  <si>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</si>
  <si>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</si>
  <si>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</si>
  <si>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</si>
  <si>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</si>
  <si>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</si>
  <si>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</si>
  <si>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</si>
  <si>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</si>
  <si>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</si>
  <si>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</si>
  <si>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</si>
  <si>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</si>
  <si>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</si>
  <si>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</si>
  <si>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</si>
  <si>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</si>
  <si>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</si>
  <si>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</si>
  <si>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</si>
  <si>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</si>
  <si>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</si>
  <si>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</si>
  <si>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</si>
  <si>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</si>
  <si>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</si>
  <si>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</si>
  <si>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</si>
  <si>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</si>
  <si>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</si>
  <si>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</si>
  <si>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</si>
  <si>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</si>
  <si>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</si>
  <si>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</si>
  <si>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</si>
  <si>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</si>
  <si>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</si>
  <si>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</si>
  <si>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</si>
  <si>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</si>
  <si>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</si>
  <si>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</si>
  <si>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</si>
  <si>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</si>
  <si>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</si>
  <si>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</si>
  <si>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</si>
  <si>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</si>
  <si>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</si>
  <si>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</si>
  <si>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</si>
  <si>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</si>
  <si>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</si>
  <si>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</si>
  <si>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</si>
  <si>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</si>
  <si>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</si>
  <si>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</si>
  <si>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</si>
  <si>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</si>
  <si>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</si>
  <si>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</si>
  <si>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</si>
  <si>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</si>
  <si>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</si>
  <si>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</si>
  <si>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</si>
  <si>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</si>
  <si>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</si>
  <si>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</si>
  <si>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</si>
  <si>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</si>
  <si>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</si>
  <si>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</si>
  <si>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</si>
  <si>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</si>
  <si>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</si>
  <si>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</si>
  <si>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</si>
  <si>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</si>
  <si>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</si>
  <si>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</si>
  <si>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</si>
  <si>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</si>
  <si>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</si>
  <si>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</si>
  <si>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</si>
  <si>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</si>
  <si>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</si>
  <si>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</si>
  <si>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</si>
  <si>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</si>
  <si>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</si>
  <si>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</si>
  <si>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</si>
  <si>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</si>
  <si>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</si>
  <si>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</si>
  <si>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</si>
  <si>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</si>
  <si>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</si>
  <si>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</si>
  <si>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</si>
  <si>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</si>
  <si>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</si>
  <si>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</si>
  <si>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</si>
  <si>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</si>
  <si>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</si>
  <si>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</si>
  <si>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</si>
  <si>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</si>
  <si>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</si>
  <si>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</si>
  <si>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</si>
  <si>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</si>
  <si>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</si>
  <si>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</si>
  <si>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</si>
  <si>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</si>
  <si>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</si>
  <si>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</si>
  <si>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</si>
  <si>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</si>
  <si>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</si>
  <si>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</si>
  <si>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</si>
  <si>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</si>
  <si>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</si>
  <si>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</si>
  <si>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</si>
  <si>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</si>
  <si>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</si>
  <si>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</si>
  <si>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</si>
  <si>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</si>
  <si>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</si>
  <si>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</si>
  <si>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</si>
  <si>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</si>
  <si>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</si>
  <si>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</si>
  <si>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</si>
  <si>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</si>
  <si>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</si>
  <si>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</si>
  <si>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</si>
  <si>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</si>
  <si>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</si>
  <si>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</si>
  <si>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</si>
  <si>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</si>
  <si>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</si>
  <si>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</si>
  <si>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</si>
  <si>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</si>
  <si>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</si>
  <si>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</si>
  <si>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</si>
  <si>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</si>
  <si>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</si>
  <si>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</si>
  <si>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</si>
  <si>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</si>
  <si>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</si>
  <si>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</si>
  <si>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</si>
  <si>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</si>
  <si>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</si>
  <si>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</si>
  <si>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</si>
  <si>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</si>
  <si>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</si>
  <si>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</si>
  <si>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</si>
  <si>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</si>
  <si>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</si>
  <si>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</si>
  <si>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</si>
  <si>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</si>
  <si>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</si>
  <si>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</si>
  <si>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</si>
  <si>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</si>
  <si>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</si>
  <si>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</si>
  <si>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</si>
  <si>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</si>
  <si>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</si>
  <si>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</si>
  <si>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</si>
  <si>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</si>
  <si>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</si>
  <si>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</si>
  <si>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</si>
  <si>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</si>
  <si>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</si>
  <si>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</si>
  <si>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</si>
  <si>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</si>
  <si>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</si>
  <si>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</si>
  <si>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</si>
  <si>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</si>
  <si>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</si>
  <si>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</si>
  <si>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</si>
  <si>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</si>
  <si>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</si>
  <si>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</si>
  <si>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</si>
  <si>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</si>
  <si>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</si>
  <si>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</si>
  <si>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</si>
  <si>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</si>
  <si>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</si>
  <si>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</si>
  <si>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</si>
  <si>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</si>
  <si>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</si>
  <si>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</si>
  <si>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</si>
  <si>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</si>
  <si>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</si>
  <si>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</si>
  <si>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</si>
  <si>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</si>
  <si>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</si>
  <si>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</si>
  <si>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</si>
  <si>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</si>
  <si>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</si>
  <si>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</si>
  <si>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</si>
  <si>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</si>
  <si>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</si>
  <si>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</si>
  <si>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</si>
  <si>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</si>
  <si>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</si>
  <si>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</si>
  <si>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</si>
  <si>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</si>
  <si>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</si>
  <si>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</si>
  <si>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</si>
  <si>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</si>
  <si>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</si>
  <si>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</si>
  <si>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</si>
  <si>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</si>
  <si>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</si>
  <si>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</si>
  <si>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</si>
  <si>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</si>
  <si>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</si>
  <si>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</si>
  <si>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</si>
  <si>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</si>
  <si>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</si>
  <si>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</si>
  <si>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</si>
  <si>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</si>
  <si>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</si>
  <si>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</si>
  <si>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</si>
  <si>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</si>
  <si>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</si>
  <si>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</si>
  <si>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</si>
  <si>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</si>
  <si>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</si>
  <si>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</si>
  <si>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</si>
  <si>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</si>
  <si>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</si>
  <si>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</si>
  <si>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</si>
  <si>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</si>
  <si>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</si>
  <si>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</si>
  <si>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</si>
  <si>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</si>
  <si>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</si>
  <si>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</si>
  <si>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</si>
  <si>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</si>
  <si>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</si>
  <si>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</si>
  <si>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</si>
  <si>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</si>
  <si>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</si>
  <si>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</si>
  <si>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</si>
  <si>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</si>
  <si>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</si>
  <si>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</si>
  <si>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</si>
  <si>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</si>
  <si>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</si>
  <si>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</si>
  <si>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</si>
  <si>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</si>
  <si>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</si>
  <si>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</si>
  <si>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</si>
  <si>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</si>
  <si>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</si>
  <si>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</si>
  <si>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</si>
  <si>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</si>
  <si>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</si>
  <si>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</si>
  <si>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</si>
  <si>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</si>
  <si>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</si>
  <si>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</si>
  <si>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</si>
  <si>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</si>
  <si>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</si>
  <si>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</si>
  <si>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</si>
  <si>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</si>
  <si>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</si>
  <si>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</si>
  <si>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</si>
  <si>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</si>
  <si>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</si>
  <si>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</si>
  <si>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</si>
  <si>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</si>
  <si>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</si>
  <si>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</si>
  <si>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</si>
  <si>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</si>
  <si>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</si>
  <si>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</si>
  <si>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</si>
  <si>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</si>
  <si>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</si>
  <si>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</si>
  <si>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</si>
  <si>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</si>
  <si>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</si>
  <si>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</si>
  <si>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</si>
  <si>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</si>
  <si>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</si>
  <si>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</si>
  <si>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</si>
  <si>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</si>
  <si>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</si>
  <si>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</si>
  <si>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</si>
  <si>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</si>
  <si>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</si>
  <si>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</si>
  <si>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</si>
  <si>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</si>
  <si>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</si>
  <si>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</si>
  <si>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</si>
  <si>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</si>
  <si>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</si>
  <si>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</si>
  <si>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</si>
  <si>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</si>
  <si>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</si>
  <si>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</si>
  <si>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</si>
  <si>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</si>
  <si>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</si>
  <si>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</si>
  <si>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</si>
  <si>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</si>
  <si>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</si>
  <si>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</si>
  <si>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</si>
  <si>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</si>
  <si>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</si>
  <si>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</si>
  <si>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</si>
  <si>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</si>
  <si>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</si>
  <si>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</si>
  <si>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</si>
  <si>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</si>
  <si>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</si>
  <si>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</si>
  <si>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</si>
  <si>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</si>
  <si>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</si>
  <si>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</si>
  <si>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</si>
  <si>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</si>
  <si>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</si>
  <si>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</si>
  <si>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</si>
  <si>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</si>
  <si>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</si>
  <si>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</si>
  <si>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</si>
  <si>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</si>
  <si>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</si>
  <si>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</si>
  <si>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</si>
  <si>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</si>
  <si>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</si>
  <si>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</si>
  <si>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</si>
  <si>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</si>
  <si>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</si>
  <si>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</si>
  <si>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</si>
  <si>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</si>
  <si>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</si>
  <si>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</si>
  <si>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</si>
  <si>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</si>
  <si>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</si>
  <si>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</si>
  <si>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</si>
  <si>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</si>
  <si>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</si>
  <si>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</si>
  <si>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</si>
  <si>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</si>
  <si>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</si>
  <si>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</si>
  <si>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</si>
  <si>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</si>
  <si>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</si>
  <si>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</si>
  <si>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</si>
  <si>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</si>
  <si>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</si>
  <si>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</si>
  <si>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</si>
  <si>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</si>
  <si>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</si>
  <si>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</si>
  <si>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</si>
  <si>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</si>
  <si>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</si>
  <si>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</si>
  <si>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</si>
  <si>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</si>
  <si>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</si>
  <si>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</si>
  <si>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</si>
  <si>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</si>
  <si>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</si>
  <si>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</si>
  <si>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</si>
  <si>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</si>
  <si>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</si>
  <si>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</si>
  <si>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</si>
  <si>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</si>
  <si>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</si>
  <si>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</si>
  <si>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</si>
  <si>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</si>
  <si>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</si>
  <si>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</si>
  <si>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</si>
  <si>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</si>
  <si>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</si>
  <si>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</si>
  <si>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</si>
  <si>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</si>
  <si>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</si>
  <si>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</si>
  <si>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</si>
  <si>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</si>
  <si>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</si>
  <si>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</si>
  <si>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</si>
  <si>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</si>
  <si>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</si>
  <si>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</si>
  <si>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</si>
  <si>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</si>
  <si>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</si>
  <si>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</si>
  <si>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</si>
  <si>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</si>
  <si>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</si>
  <si>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</si>
  <si>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</si>
  <si>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</si>
  <si>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</si>
  <si>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</si>
  <si>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</si>
  <si>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</si>
  <si>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</si>
  <si>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</si>
  <si>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</si>
  <si>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</si>
  <si>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</si>
  <si>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</si>
  <si>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</si>
  <si>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</si>
  <si>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</si>
  <si>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</si>
  <si>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</si>
  <si>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</si>
  <si>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</si>
  <si>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</si>
  <si>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</si>
  <si>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</si>
  <si>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</si>
  <si>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</si>
  <si>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</si>
  <si>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</si>
  <si>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</si>
  <si>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</si>
  <si>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</si>
  <si>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</si>
  <si>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</si>
  <si>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</si>
  <si>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</si>
  <si>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</si>
  <si>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</si>
  <si>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</si>
  <si>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</si>
  <si>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</si>
  <si>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</si>
  <si>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</si>
  <si>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</si>
  <si>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</si>
  <si>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</si>
  <si>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</si>
  <si>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</si>
  <si>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</si>
  <si>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</si>
  <si>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</si>
  <si>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</si>
  <si>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</si>
  <si>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</si>
  <si>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</si>
  <si>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</si>
  <si>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</si>
  <si>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</si>
  <si>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</si>
  <si>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</si>
  <si>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</si>
  <si>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</si>
  <si>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</si>
  <si>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</si>
  <si>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</si>
  <si>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</si>
  <si>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</si>
  <si>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</si>
  <si>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</si>
  <si>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</si>
  <si>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</si>
  <si>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</si>
  <si>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</si>
  <si>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</si>
  <si>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</si>
  <si>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</si>
  <si>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</si>
  <si>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</si>
  <si>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</si>
  <si>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</si>
  <si>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</si>
  <si>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</si>
  <si>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</si>
  <si>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</si>
  <si>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</si>
  <si>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</si>
  <si>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</si>
  <si>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</si>
  <si>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</si>
  <si>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</si>
  <si>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</si>
  <si>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</si>
  <si>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</si>
  <si>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</si>
  <si>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</si>
  <si>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</si>
  <si>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</si>
  <si>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</si>
  <si>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</si>
  <si>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</si>
  <si>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</si>
  <si>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</si>
  <si>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</si>
  <si>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</si>
  <si>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</si>
  <si>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</si>
  <si>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</si>
  <si>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</si>
  <si>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</si>
  <si>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</si>
  <si>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</si>
  <si>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</si>
  <si>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</si>
  <si>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</si>
  <si>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</si>
  <si>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</si>
  <si>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</si>
  <si>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</si>
  <si>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</si>
  <si>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</si>
  <si>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</si>
  <si>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</si>
  <si>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</si>
  <si>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</si>
  <si>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</si>
  <si>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</si>
  <si>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</si>
  <si>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</si>
  <si>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</si>
  <si>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</si>
  <si>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</si>
  <si>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</si>
  <si>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</si>
  <si>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</si>
  <si>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</si>
  <si>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</si>
  <si>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</si>
  <si>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</si>
  <si>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</si>
  <si>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</si>
  <si>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</si>
  <si>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</si>
  <si>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</si>
  <si>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</si>
  <si>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</si>
  <si>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</si>
  <si>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</si>
  <si>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</si>
  <si>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</si>
  <si>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</si>
  <si>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</si>
  <si>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</si>
  <si>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</si>
  <si>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</si>
  <si>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</si>
  <si>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</si>
  <si>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</si>
  <si>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</si>
  <si>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</si>
  <si>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</si>
  <si>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</si>
  <si>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</si>
  <si>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</si>
  <si>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</si>
  <si>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</si>
  <si>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</si>
  <si>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</si>
  <si>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</si>
  <si>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</si>
  <si>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</si>
  <si>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</si>
  <si>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</si>
  <si>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</si>
  <si>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</si>
  <si>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</si>
  <si>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</si>
  <si>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</si>
  <si>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</si>
  <si>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</si>
  <si>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</si>
  <si>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</si>
  <si>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</si>
  <si>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</si>
  <si>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</si>
  <si>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</si>
  <si>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</si>
  <si>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</si>
  <si>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</si>
  <si>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</si>
  <si>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</si>
  <si>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</si>
  <si>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</si>
  <si>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</si>
  <si>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</si>
  <si>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</si>
  <si>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</si>
  <si>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</si>
  <si>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</si>
  <si>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</si>
  <si>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</si>
  <si>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</si>
  <si>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</si>
  <si>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</si>
  <si>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</si>
  <si>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</si>
  <si>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</si>
  <si>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</si>
  <si>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</si>
  <si>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</si>
  <si>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</si>
  <si>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</si>
  <si>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</si>
  <si>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</si>
  <si>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</si>
  <si>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</si>
  <si>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</si>
  <si>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</si>
  <si>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</si>
  <si>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</si>
  <si>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</si>
  <si>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</si>
  <si>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</si>
  <si>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</si>
  <si>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</si>
  <si>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</si>
  <si>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</si>
  <si>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</si>
  <si>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</si>
  <si>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</si>
  <si>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</si>
  <si>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</si>
  <si>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</si>
  <si>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</si>
  <si>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</si>
  <si>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</si>
  <si>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</si>
  <si>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</si>
  <si>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</si>
  <si>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</si>
  <si>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</si>
  <si>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</si>
  <si>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</si>
  <si>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</si>
  <si>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</si>
  <si>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</si>
  <si>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</si>
  <si>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</si>
  <si>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</si>
  <si>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</si>
  <si>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</si>
  <si>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</si>
  <si>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</si>
  <si>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</si>
  <si>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</si>
  <si>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</si>
  <si>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</si>
  <si>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</si>
  <si>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</si>
  <si>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</si>
  <si>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</si>
  <si>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</si>
  <si>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</si>
  <si>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</si>
  <si>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</si>
  <si>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</si>
  <si>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</si>
  <si>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</si>
  <si>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</si>
  <si>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</si>
  <si>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</si>
  <si>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</si>
  <si>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</si>
  <si>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</si>
  <si>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</si>
  <si>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</si>
  <si>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</si>
  <si>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</si>
  <si>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</si>
  <si>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</si>
  <si>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</si>
  <si>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</si>
  <si>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</si>
  <si>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</si>
  <si>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</si>
  <si>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</si>
  <si>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</si>
  <si>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</si>
  <si>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</si>
  <si>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</si>
  <si>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</si>
  <si>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</si>
  <si>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</si>
  <si>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</si>
  <si>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</si>
  <si>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</si>
  <si>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</si>
  <si>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</si>
  <si>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</si>
  <si>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</si>
  <si>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</si>
  <si>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</si>
  <si>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</si>
  <si>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</si>
  <si>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</si>
  <si>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</si>
  <si>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</si>
  <si>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</si>
  <si>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</si>
  <si>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</si>
  <si>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</si>
  <si>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</si>
  <si>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</si>
  <si>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</si>
  <si>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</si>
  <si>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</si>
  <si>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</si>
  <si>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</si>
  <si>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</si>
  <si>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</si>
  <si>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</si>
  <si>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</si>
  <si>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</si>
  <si>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</si>
  <si>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</si>
  <si>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</si>
  <si>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</si>
  <si>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</si>
  <si>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</si>
  <si>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</si>
  <si>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</si>
  <si>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</si>
  <si>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</si>
  <si>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</si>
  <si>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</si>
  <si>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</si>
  <si>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</si>
  <si>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</si>
  <si>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</si>
  <si>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</si>
  <si>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</si>
  <si>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</si>
  <si>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</si>
  <si>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</si>
  <si>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</si>
  <si>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</si>
  <si>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</si>
  <si>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</si>
  <si>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</si>
  <si>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</si>
  <si>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</si>
  <si>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</si>
  <si>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</si>
  <si>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</si>
  <si>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</si>
  <si>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</si>
  <si>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</si>
  <si>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</si>
  <si>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</si>
  <si>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</si>
  <si>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</si>
  <si>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</si>
  <si>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</si>
  <si>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</si>
  <si>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</si>
  <si>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</si>
  <si>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</si>
  <si>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</si>
  <si>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</si>
  <si>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</si>
  <si>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</si>
  <si>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</si>
  <si>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</si>
  <si>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</si>
  <si>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</si>
  <si>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</si>
  <si>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</si>
  <si>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</si>
  <si>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</si>
  <si>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</si>
  <si>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</si>
  <si>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</si>
  <si>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</si>
  <si>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</si>
  <si>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</si>
  <si>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</si>
  <si>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</si>
  <si>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</si>
  <si>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</si>
  <si>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</si>
  <si>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</si>
  <si>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</si>
  <si>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</si>
  <si>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</si>
  <si>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</si>
  <si>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</si>
  <si>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</si>
  <si>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</si>
  <si>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</si>
  <si>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</si>
  <si>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</si>
  <si>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</si>
  <si>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</si>
  <si>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</si>
  <si>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</si>
  <si>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</si>
  <si>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</si>
  <si>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</si>
  <si>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</si>
  <si>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</si>
  <si>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</si>
  <si>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</si>
  <si>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</si>
  <si>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</si>
  <si>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</si>
  <si>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</si>
  <si>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</si>
  <si>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</si>
  <si>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</si>
  <si>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</si>
  <si>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</si>
  <si>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</si>
  <si>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</si>
  <si>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</si>
  <si>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</si>
  <si>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</si>
  <si>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</si>
  <si>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</si>
  <si>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</si>
  <si>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</si>
  <si>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</si>
  <si>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</si>
  <si>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</si>
  <si>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</si>
  <si>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</si>
  <si>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</si>
  <si>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</si>
  <si>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</si>
  <si>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</si>
  <si>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</si>
  <si>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</si>
  <si>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</si>
  <si>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</si>
  <si>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</si>
  <si>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</si>
  <si>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</si>
  <si>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</si>
  <si>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</si>
  <si>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</si>
  <si>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</si>
  <si>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</si>
  <si>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</si>
  <si>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</si>
  <si>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</si>
  <si>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</si>
  <si>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</si>
  <si>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</si>
  <si>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</si>
  <si>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</si>
  <si>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</si>
  <si>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</si>
  <si>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</si>
  <si>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</si>
  <si>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</si>
  <si>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</si>
  <si>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</si>
  <si>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</si>
  <si>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</si>
  <si>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</si>
  <si>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</si>
  <si>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</si>
  <si>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</si>
  <si>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</si>
  <si>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</si>
  <si>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</si>
  <si>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</si>
  <si>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</si>
  <si>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</si>
  <si>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</si>
  <si>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</si>
  <si>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</si>
  <si>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</si>
  <si>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</si>
  <si>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</si>
  <si>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</si>
  <si>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</si>
  <si>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</si>
  <si>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</si>
  <si>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</si>
  <si>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</si>
  <si>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</si>
  <si>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</si>
  <si>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</si>
  <si>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</si>
  <si>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</si>
  <si>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</si>
  <si>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</si>
  <si>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</si>
  <si>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</si>
  <si>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</si>
  <si>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</si>
  <si>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</si>
  <si>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</si>
  <si>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</si>
  <si>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</si>
  <si>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</si>
  <si>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</si>
  <si>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</si>
  <si>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</si>
  <si>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</si>
  <si>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</si>
  <si>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</si>
  <si>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</si>
  <si>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</si>
  <si>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</si>
  <si>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</si>
  <si>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</si>
  <si>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</si>
  <si>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</si>
  <si>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</si>
  <si>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</si>
  <si>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</si>
  <si>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</si>
  <si>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</si>
  <si>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</si>
  <si>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</si>
  <si>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</si>
  <si>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</si>
  <si>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</si>
  <si>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</si>
  <si>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</si>
  <si>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</si>
  <si>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</si>
  <si>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</si>
  <si>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</si>
  <si>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</si>
  <si>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</si>
  <si>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</si>
  <si>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</si>
  <si>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</si>
  <si>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</si>
  <si>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</si>
  <si>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</si>
  <si>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</si>
  <si>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</si>
  <si>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</si>
  <si>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</si>
  <si>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</si>
  <si>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</si>
  <si>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</si>
  <si>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</si>
  <si>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</si>
  <si>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</si>
  <si>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</si>
  <si>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</si>
  <si>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</si>
  <si>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</si>
  <si>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</si>
  <si>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</si>
  <si>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</si>
  <si>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</si>
  <si>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</si>
  <si>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</si>
  <si>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</si>
  <si>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</si>
  <si>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</si>
  <si>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</si>
  <si>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</si>
  <si>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</si>
  <si>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</si>
  <si>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</si>
  <si>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</si>
  <si>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</si>
  <si>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</si>
  <si>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</si>
  <si>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</si>
  <si>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</si>
  <si>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</si>
  <si>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</si>
  <si>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</si>
  <si>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</si>
  <si>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</si>
  <si>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</si>
  <si>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</si>
  <si>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</si>
  <si>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</si>
  <si>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</si>
  <si>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</si>
  <si>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</si>
  <si>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</si>
  <si>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</si>
  <si>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</si>
  <si>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</si>
  <si>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</si>
  <si>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</si>
  <si>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</si>
  <si>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</si>
  <si>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</si>
  <si>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</si>
  <si>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</si>
  <si>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</si>
  <si>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</si>
  <si>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</si>
  <si>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</si>
  <si>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</si>
  <si>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</si>
  <si>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</si>
  <si>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</si>
  <si>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</si>
  <si>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</si>
  <si>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</si>
  <si>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</si>
  <si>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</si>
  <si>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</si>
  <si>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</si>
  <si>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</si>
  <si>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</si>
  <si>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</si>
  <si>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</si>
  <si>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</si>
  <si>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</si>
  <si>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</si>
  <si>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</si>
  <si>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</si>
  <si>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</si>
  <si>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</si>
  <si>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</si>
  <si>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</si>
  <si>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</si>
  <si>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</si>
  <si>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</si>
  <si>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</si>
  <si>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</si>
  <si>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</si>
  <si>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</si>
  <si>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</si>
  <si>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</si>
  <si>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</si>
  <si>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</si>
  <si>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</si>
  <si>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</si>
  <si>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</si>
  <si>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</si>
  <si>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</si>
  <si>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</si>
  <si>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</si>
  <si>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</si>
  <si>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</si>
  <si>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</si>
  <si>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</si>
  <si>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</si>
  <si>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</si>
  <si>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</si>
  <si>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</si>
  <si>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</si>
  <si>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</si>
  <si>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</si>
  <si>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</si>
  <si>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</si>
  <si>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</si>
  <si>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</si>
  <si>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</si>
  <si>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</si>
  <si>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</si>
  <si>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</si>
  <si>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</si>
  <si>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</si>
  <si>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</si>
  <si>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</si>
  <si>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</si>
  <si>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</si>
  <si>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</si>
  <si>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</si>
  <si>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</si>
  <si>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</si>
  <si>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</si>
  <si>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</si>
  <si>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</si>
  <si>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</si>
  <si>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</si>
  <si>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</si>
  <si>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</si>
  <si>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</si>
  <si>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</si>
  <si>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</si>
  <si>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</si>
  <si>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</si>
  <si>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</si>
  <si>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</si>
  <si>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</si>
  <si>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</si>
  <si>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</si>
  <si>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</si>
  <si>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</si>
  <si>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</si>
  <si>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</si>
  <si>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</si>
  <si>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</si>
  <si>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</si>
  <si>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</si>
  <si>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</si>
  <si>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</si>
  <si>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</si>
  <si>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</si>
  <si>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</si>
  <si>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</si>
  <si>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</si>
  <si>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</si>
  <si>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</si>
  <si>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</si>
  <si>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</si>
  <si>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</si>
  <si>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</si>
  <si>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</si>
  <si>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</si>
  <si>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</si>
  <si>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</si>
  <si>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</si>
  <si>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</si>
  <si>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</si>
  <si>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</si>
  <si>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</si>
  <si>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</si>
  <si>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</si>
  <si>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</si>
  <si>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</si>
  <si>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</si>
  <si>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</si>
  <si>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</si>
  <si>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</si>
  <si>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</si>
  <si>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</si>
  <si>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</si>
  <si>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</si>
  <si>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</si>
  <si>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</si>
  <si>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</si>
  <si>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</si>
  <si>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</si>
  <si>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</si>
  <si>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</si>
  <si>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</si>
  <si>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</si>
  <si>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</si>
  <si>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</si>
  <si>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</si>
  <si>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</si>
  <si>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</si>
  <si>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</si>
  <si>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</si>
  <si>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</si>
  <si>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</si>
  <si>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</si>
  <si>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</si>
  <si>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</si>
  <si>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</si>
  <si>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</si>
  <si>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</si>
  <si>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</si>
  <si>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</si>
  <si>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</si>
  <si>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</si>
  <si>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</si>
  <si>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</si>
  <si>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</si>
  <si>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</si>
  <si>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</si>
  <si>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</si>
  <si>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</si>
  <si>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</si>
  <si>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</si>
  <si>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</si>
  <si>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</si>
  <si>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</si>
  <si>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</si>
  <si>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</si>
  <si>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</si>
  <si>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</si>
  <si>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</si>
  <si>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</si>
  <si>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</si>
  <si>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</si>
  <si>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</si>
  <si>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</si>
  <si>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</si>
  <si>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</si>
  <si>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</si>
  <si>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</si>
  <si>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</si>
  <si>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</si>
  <si>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</si>
  <si>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</si>
  <si>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</si>
  <si>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</si>
  <si>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</si>
  <si>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</si>
  <si>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</si>
  <si>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</si>
  <si>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</si>
  <si>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</si>
  <si>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</si>
  <si>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</si>
  <si>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</si>
  <si>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</si>
  <si>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</si>
  <si>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</si>
  <si>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</si>
  <si>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</si>
  <si>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</si>
  <si>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</si>
  <si>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</si>
  <si>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</si>
  <si>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</si>
  <si>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</si>
  <si>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</si>
  <si>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</si>
  <si>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</si>
  <si>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</si>
  <si>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</si>
  <si>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</si>
  <si>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</si>
  <si>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</si>
  <si>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</si>
  <si>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</si>
  <si>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</si>
  <si>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</si>
  <si>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</si>
  <si>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</si>
  <si>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</si>
  <si>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</si>
  <si>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</si>
  <si>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</si>
  <si>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</si>
  <si>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</si>
  <si>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</si>
  <si>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</si>
  <si>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</si>
  <si>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</si>
  <si>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</si>
  <si>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</si>
  <si>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</si>
  <si>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</si>
  <si>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</si>
  <si>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</si>
  <si>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</si>
  <si>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</si>
  <si>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</si>
  <si>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</si>
  <si>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</si>
  <si>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</si>
  <si>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</si>
  <si>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</si>
  <si>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</si>
  <si>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</si>
  <si>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</si>
  <si>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</si>
  <si>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</si>
  <si>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</si>
  <si>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</si>
  <si>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</si>
  <si>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</si>
  <si>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</si>
  <si>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</si>
  <si>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</si>
  <si>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</si>
  <si>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</si>
  <si>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</si>
  <si>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</si>
  <si>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</si>
  <si>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</si>
  <si>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</si>
  <si>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</si>
  <si>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</si>
  <si>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</si>
  <si>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</si>
  <si>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</si>
  <si>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</si>
  <si>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</si>
  <si>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</si>
  <si>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</si>
  <si>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</si>
  <si>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</si>
  <si>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</si>
  <si>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</si>
  <si>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</si>
  <si>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</si>
  <si>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</si>
  <si>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</si>
  <si>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</si>
  <si>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</si>
  <si>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</si>
  <si>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</si>
  <si>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</si>
  <si>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</si>
  <si>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</si>
  <si>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</si>
  <si>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</si>
  <si>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</si>
  <si>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</si>
  <si>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</si>
  <si>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</si>
  <si>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</si>
  <si>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</si>
  <si>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</si>
  <si>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</si>
  <si>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</si>
  <si>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</si>
  <si>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</si>
  <si>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</si>
  <si>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</si>
  <si>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</si>
  <si>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</si>
  <si>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</si>
  <si>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</si>
  <si>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</si>
  <si>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</si>
  <si>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</si>
  <si>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</si>
  <si>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</si>
  <si>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</si>
  <si>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</si>
  <si>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</si>
  <si>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</si>
  <si>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</si>
  <si>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</si>
  <si>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</si>
  <si>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</si>
  <si>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</si>
  <si>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</si>
  <si>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</si>
  <si>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</si>
  <si>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</si>
  <si>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</si>
  <si>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</si>
  <si>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</si>
  <si>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</si>
  <si>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</si>
  <si>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</si>
  <si>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</si>
  <si>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</si>
  <si>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</si>
  <si>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</si>
  <si>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</si>
  <si>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</si>
  <si>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</si>
  <si>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</si>
  <si>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</si>
  <si>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</si>
  <si>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</si>
  <si>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</si>
  <si>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</si>
  <si>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</si>
  <si>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</si>
  <si>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</si>
  <si>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</si>
  <si>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</si>
  <si>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</si>
  <si>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</si>
  <si>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</si>
  <si>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</si>
  <si>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</si>
  <si>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</si>
  <si>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</si>
  <si>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</si>
  <si>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</si>
  <si>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</si>
  <si>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</si>
  <si>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</si>
  <si>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</si>
  <si>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</si>
  <si>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</si>
  <si>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</si>
  <si>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</si>
  <si>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</si>
  <si>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</si>
  <si>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</si>
  <si>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</si>
  <si>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</si>
  <si>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</si>
  <si>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</si>
  <si>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</si>
  <si>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</si>
  <si>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</si>
  <si>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</si>
  <si>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</si>
  <si>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</si>
  <si>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</si>
  <si>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</si>
  <si>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</si>
  <si>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</si>
  <si>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</si>
  <si>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</si>
  <si>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</si>
  <si>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</si>
  <si>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</si>
  <si>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</si>
  <si>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</si>
  <si>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</si>
  <si>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</si>
  <si>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</si>
  <si>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</si>
  <si>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</si>
  <si>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</si>
  <si>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</si>
  <si>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</si>
  <si>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</si>
  <si>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</si>
  <si>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</si>
  <si>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</si>
  <si>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</si>
  <si>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</si>
  <si>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</si>
  <si>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</si>
  <si>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</si>
  <si>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</si>
  <si>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</si>
  <si>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</si>
  <si>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</si>
  <si>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</si>
  <si>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</si>
  <si>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</si>
  <si>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</si>
  <si>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</si>
  <si>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</si>
  <si>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</si>
  <si>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</si>
  <si>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</si>
  <si>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</si>
  <si>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</si>
  <si>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</si>
  <si>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</si>
  <si>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</si>
  <si>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</si>
  <si>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</si>
  <si>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</si>
  <si>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</si>
  <si>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</si>
  <si>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</si>
  <si>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</si>
  <si>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</si>
  <si>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</si>
  <si>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</si>
  <si>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</si>
  <si>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</si>
  <si>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</si>
  <si>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</si>
  <si>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</si>
  <si>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</si>
  <si>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</si>
  <si>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</si>
  <si>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</si>
  <si>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</si>
  <si>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</si>
  <si>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</si>
  <si>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</si>
  <si>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</si>
  <si>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</si>
  <si>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</si>
  <si>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</si>
  <si>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</si>
  <si>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</si>
  <si>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</si>
  <si>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</si>
  <si>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</si>
  <si>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</si>
  <si>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</si>
  <si>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</si>
  <si>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</si>
  <si>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</si>
  <si>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</si>
  <si>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</si>
  <si>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</si>
  <si>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</si>
  <si>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</si>
  <si>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</si>
  <si>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</si>
  <si>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</si>
  <si>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</si>
  <si>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</si>
  <si>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</si>
  <si>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</si>
  <si>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</si>
  <si>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</si>
  <si>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</si>
  <si>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</si>
  <si>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</si>
  <si>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</si>
  <si>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</si>
  <si>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</si>
  <si>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</si>
  <si>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</si>
  <si>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</si>
  <si>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</si>
  <si>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</si>
  <si>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</si>
  <si>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</si>
  <si>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</si>
  <si>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</si>
  <si>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</si>
  <si>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</si>
  <si>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</si>
  <si>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</si>
  <si>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</si>
  <si>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</si>
  <si>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</si>
  <si>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</si>
  <si>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</si>
  <si>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</si>
  <si>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</si>
  <si>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</si>
  <si>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</si>
  <si>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</si>
  <si>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</si>
  <si>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</si>
  <si>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</si>
  <si>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</si>
  <si>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</si>
  <si>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</si>
  <si>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</si>
  <si>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</si>
  <si>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</si>
  <si>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</si>
  <si>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</si>
  <si>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</si>
  <si>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</si>
  <si>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</si>
  <si>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</si>
  <si>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</si>
  <si>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</si>
  <si>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</si>
  <si>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</si>
  <si>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</si>
  <si>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</si>
  <si>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</si>
  <si>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</si>
  <si>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</si>
  <si>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</si>
  <si>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</si>
  <si>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</si>
  <si>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</si>
  <si>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</si>
  <si>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</si>
  <si>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</si>
  <si>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</si>
  <si>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</si>
  <si>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</si>
  <si>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</si>
  <si>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</si>
  <si>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</si>
  <si>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</si>
  <si>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</si>
  <si>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</si>
  <si>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</si>
  <si>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</si>
  <si>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</si>
  <si>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</si>
  <si>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</si>
  <si>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</si>
  <si>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</si>
  <si>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</si>
  <si>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</si>
  <si>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</si>
  <si>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</si>
  <si>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</si>
  <si>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</si>
  <si>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</si>
  <si>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</si>
  <si>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</si>
  <si>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</si>
  <si>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</si>
  <si>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</si>
  <si>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</si>
  <si>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</si>
  <si>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</si>
  <si>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</si>
  <si>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</si>
  <si>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</si>
  <si>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</si>
  <si>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</si>
  <si>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</si>
  <si>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</si>
  <si>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</si>
  <si>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</si>
  <si>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</si>
  <si>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</si>
  <si>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</si>
  <si>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</si>
  <si>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</si>
  <si>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</si>
  <si>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</si>
  <si>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</si>
  <si>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</si>
  <si>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</si>
  <si>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</si>
  <si>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</si>
  <si>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</si>
  <si>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</si>
  <si>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</si>
  <si>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</si>
  <si>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</si>
  <si>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</si>
  <si>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</si>
  <si>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</si>
  <si>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</si>
  <si>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</si>
  <si>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</si>
  <si>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</si>
  <si>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</si>
  <si>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</si>
  <si>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</si>
  <si>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</si>
  <si>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</si>
  <si>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</si>
  <si>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</si>
  <si>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</si>
  <si>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</si>
  <si>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</si>
  <si>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</si>
  <si>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</si>
  <si>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</si>
  <si>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</si>
  <si>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</si>
  <si>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</si>
  <si>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</si>
  <si>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</si>
  <si>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</si>
  <si>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</si>
  <si>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</si>
  <si>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</si>
  <si>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</si>
  <si>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</si>
  <si>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</si>
  <si>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</si>
  <si>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</si>
  <si>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</si>
  <si>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</si>
  <si>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</si>
  <si>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</si>
  <si>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</si>
  <si>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</si>
  <si>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</si>
  <si>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</si>
  <si>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</si>
  <si>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</si>
  <si>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</si>
  <si>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</si>
  <si>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</si>
  <si>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</si>
  <si>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</si>
  <si>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</si>
  <si>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</si>
  <si>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</si>
  <si>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</si>
  <si>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</si>
  <si>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</si>
  <si>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</si>
  <si>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</si>
  <si>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</si>
  <si>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</si>
  <si>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</si>
  <si>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</si>
  <si>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</si>
  <si>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</si>
  <si>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</si>
  <si>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</si>
  <si>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</si>
  <si>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</si>
  <si>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</si>
  <si>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</si>
  <si>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</si>
  <si>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</si>
  <si>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</si>
  <si>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</si>
  <si>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</si>
  <si>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</si>
  <si>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</si>
  <si>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</si>
  <si>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</si>
  <si>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</si>
  <si>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</si>
  <si>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</si>
  <si>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</si>
  <si>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</si>
  <si>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</si>
  <si>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</si>
  <si>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</si>
  <si>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</si>
  <si>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</si>
  <si>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</si>
  <si>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</si>
  <si>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</si>
  <si>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</si>
  <si>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</si>
  <si>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</si>
  <si>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</si>
  <si>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</si>
  <si>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</si>
  <si>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</si>
  <si>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</si>
  <si>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</si>
  <si>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</si>
  <si>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</si>
  <si>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</si>
  <si>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</si>
  <si>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</si>
  <si>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</si>
  <si>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</si>
  <si>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</si>
  <si>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</si>
  <si>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</si>
  <si>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</si>
  <si>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</si>
  <si>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</si>
  <si>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</si>
  <si>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</si>
  <si>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</si>
  <si>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</si>
  <si>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</si>
  <si>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</si>
  <si>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</si>
  <si>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</si>
  <si>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</si>
  <si>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</si>
  <si>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</si>
  <si>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</si>
  <si>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</si>
  <si>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</si>
  <si>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</si>
  <si>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</si>
  <si>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</si>
  <si>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</si>
  <si>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</si>
  <si>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</si>
  <si>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</si>
  <si>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</si>
  <si>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</si>
  <si>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</si>
  <si>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</si>
  <si>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</si>
  <si>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</si>
  <si>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</si>
  <si>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</si>
  <si>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</si>
  <si>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</si>
  <si>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</si>
  <si>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</si>
  <si>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</si>
  <si>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</si>
  <si>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</si>
  <si>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</si>
  <si>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</si>
  <si>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</si>
  <si>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</si>
  <si>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</si>
  <si>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</si>
  <si>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</si>
  <si>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</si>
  <si>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</si>
  <si>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</si>
  <si>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</si>
  <si>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</si>
  <si>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</si>
  <si>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</si>
  <si>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</si>
  <si>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</si>
  <si>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</si>
  <si>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</si>
  <si>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</si>
  <si>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</si>
  <si>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</si>
  <si>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</si>
  <si>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</si>
  <si>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</si>
  <si>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</si>
  <si>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</si>
  <si>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</si>
  <si>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</si>
  <si>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</si>
  <si>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</si>
  <si>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</si>
  <si>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</si>
  <si>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</si>
  <si>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</si>
  <si>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</si>
  <si>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</si>
  <si>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</si>
  <si>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</si>
  <si>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</si>
  <si>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</si>
  <si>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</si>
  <si>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</si>
  <si>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</si>
  <si>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</si>
  <si>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</si>
  <si>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</si>
  <si>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</si>
  <si>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</si>
  <si>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</si>
  <si>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</si>
  <si>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</si>
  <si>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</si>
  <si>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</si>
  <si>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</si>
  <si>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</si>
  <si>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</si>
  <si>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</si>
  <si>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</si>
  <si>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</si>
  <si>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</si>
  <si>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</si>
  <si>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</si>
  <si>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</si>
  <si>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</si>
  <si>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</si>
  <si>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</si>
  <si>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</si>
  <si>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</si>
  <si>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</si>
  <si>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</si>
  <si>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</si>
  <si>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</si>
  <si>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</si>
  <si>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</si>
  <si>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</si>
  <si>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</si>
  <si>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</si>
  <si>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</si>
  <si>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</si>
  <si>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</si>
  <si>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</si>
  <si>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</si>
  <si>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</si>
  <si>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</si>
  <si>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</si>
  <si>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</si>
  <si>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</si>
  <si>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</si>
  <si>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</si>
  <si>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</si>
  <si>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</si>
  <si>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</si>
  <si>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</si>
  <si>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</si>
  <si>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</si>
  <si>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</si>
  <si>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</si>
  <si>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</si>
  <si>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</si>
  <si>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</si>
  <si>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</si>
  <si>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</si>
  <si>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</si>
  <si>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</si>
  <si>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</si>
  <si>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</si>
  <si>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</si>
  <si>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</si>
  <si>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</si>
  <si>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</si>
  <si>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</si>
  <si>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</si>
  <si>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</si>
  <si>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</si>
  <si>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</si>
  <si>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</si>
  <si>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</si>
  <si>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</si>
  <si>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</si>
  <si>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</si>
  <si>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</si>
  <si>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</si>
  <si>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</si>
  <si>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</si>
  <si>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</si>
  <si>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</si>
  <si>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</si>
  <si>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</si>
  <si>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</si>
  <si>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</si>
  <si>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</si>
  <si>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</si>
  <si>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</si>
  <si>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</si>
  <si>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</si>
  <si>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</si>
  <si>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</si>
  <si>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</si>
  <si>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</si>
  <si>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</si>
  <si>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</si>
  <si>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</si>
  <si>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</si>
  <si>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</si>
  <si>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</si>
  <si>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</si>
  <si>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</si>
  <si>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</si>
  <si>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</si>
  <si>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</si>
  <si>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</si>
  <si>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</si>
  <si>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</si>
  <si>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</si>
  <si>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</si>
  <si>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</si>
  <si>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</si>
  <si>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</si>
  <si>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</si>
  <si>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</si>
  <si>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</si>
  <si>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</si>
  <si>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</si>
  <si>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</si>
  <si>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</si>
  <si>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</si>
  <si>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</si>
  <si>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</si>
  <si>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</si>
  <si>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</si>
  <si>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</si>
  <si>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</si>
  <si>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</si>
  <si>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</si>
  <si>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</si>
  <si>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</si>
  <si>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</si>
  <si>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</si>
  <si>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</si>
  <si>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</si>
  <si>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</si>
  <si>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</si>
  <si>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</si>
  <si>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</si>
  <si>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</si>
  <si>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</si>
  <si>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</si>
  <si>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</si>
  <si>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</si>
  <si>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</si>
  <si>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</si>
  <si>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</si>
  <si>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</si>
  <si>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</si>
  <si>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</si>
  <si>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</si>
  <si>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</si>
  <si>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</si>
  <si>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</si>
  <si>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</si>
  <si>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</si>
  <si>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</si>
  <si>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</si>
  <si>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</si>
  <si>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</si>
  <si>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</si>
  <si>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</si>
  <si>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</si>
  <si>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</si>
  <si>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</si>
  <si>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</si>
  <si>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</si>
  <si>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</si>
  <si>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</si>
  <si>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</si>
  <si>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</si>
  <si>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</si>
  <si>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</si>
  <si>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</si>
  <si>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</si>
  <si>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</si>
  <si>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</si>
  <si>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</si>
  <si>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</si>
  <si>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</si>
  <si>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</si>
  <si>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</si>
  <si>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</si>
  <si>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</si>
  <si>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</si>
  <si>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</si>
  <si>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</si>
  <si>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</si>
  <si>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</si>
  <si>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</si>
  <si>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</si>
  <si>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</si>
  <si>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</si>
  <si>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</si>
  <si>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</si>
  <si>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</si>
  <si>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</si>
  <si>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</si>
  <si>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</si>
  <si>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</si>
  <si>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</si>
  <si>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</si>
  <si>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</si>
  <si>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</si>
  <si>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</si>
  <si>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</si>
  <si>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</si>
  <si>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</si>
  <si>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</si>
  <si>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</si>
  <si>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</si>
  <si>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</si>
  <si>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</si>
  <si>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</si>
  <si>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</si>
  <si>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</si>
  <si>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</si>
  <si>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</si>
  <si>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</si>
  <si>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</si>
  <si>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</si>
  <si>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</si>
  <si>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</si>
  <si>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</si>
  <si>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</si>
  <si>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</si>
  <si>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</si>
  <si>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</si>
  <si>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</si>
  <si>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</si>
  <si>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</si>
  <si>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</si>
  <si>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</si>
  <si>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</si>
  <si>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</si>
  <si>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</si>
  <si>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</si>
  <si>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</si>
  <si>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</si>
  <si>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</si>
  <si>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</si>
  <si>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</si>
  <si>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</si>
  <si>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</si>
  <si>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</si>
  <si>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</si>
  <si>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</si>
  <si>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</si>
  <si>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</si>
  <si>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</si>
  <si>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</si>
  <si>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</si>
  <si>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</si>
  <si>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</si>
  <si>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</si>
  <si>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</si>
  <si>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</si>
  <si>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</si>
  <si>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</si>
  <si>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</si>
  <si>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</si>
  <si>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</si>
  <si>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</si>
  <si>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</si>
  <si>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</si>
  <si>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</si>
  <si>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</si>
  <si>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</si>
  <si>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</si>
  <si>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</si>
  <si>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</si>
  <si>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</si>
  <si>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</si>
  <si>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</si>
  <si>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</si>
  <si>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</si>
  <si>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</si>
  <si>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</si>
  <si>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</si>
  <si>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</si>
  <si>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</si>
  <si>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</si>
  <si>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</si>
  <si>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</si>
  <si>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</si>
  <si>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</si>
  <si>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</si>
  <si>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</si>
  <si>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</si>
  <si>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</si>
  <si>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</si>
  <si>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</si>
  <si>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</si>
  <si>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</si>
  <si>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</si>
  <si>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</si>
  <si>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</si>
  <si>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</si>
  <si>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</si>
  <si>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</si>
  <si>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</si>
  <si>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</si>
  <si>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</si>
  <si>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</si>
  <si>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</si>
  <si>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</si>
  <si>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</si>
  <si>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</si>
  <si>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</si>
  <si>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</si>
  <si>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</si>
  <si>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</si>
  <si>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</si>
  <si>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</si>
  <si>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</si>
  <si>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</si>
  <si>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</si>
  <si>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</si>
  <si>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</si>
  <si>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</si>
  <si>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</si>
  <si>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</si>
  <si>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</si>
  <si>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</si>
  <si>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</si>
  <si>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</si>
  <si>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</si>
  <si>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</si>
  <si>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</si>
  <si>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</si>
  <si>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</si>
  <si>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</si>
  <si>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</si>
  <si>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</si>
  <si>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</si>
  <si>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</si>
  <si>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</si>
  <si>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</si>
  <si>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</si>
  <si>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</si>
  <si>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</si>
  <si>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</si>
  <si>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</si>
  <si>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</si>
  <si>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</si>
  <si>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</si>
  <si>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</si>
  <si>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</si>
  <si>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</si>
  <si>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</si>
  <si>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</si>
  <si>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</si>
  <si>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</si>
  <si>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</si>
  <si>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</si>
  <si>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</si>
  <si>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</si>
  <si>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</si>
  <si>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</si>
  <si>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</si>
  <si>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</si>
  <si>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</si>
  <si>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</si>
  <si>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</si>
  <si>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</si>
  <si>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</si>
  <si>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</si>
  <si>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</si>
  <si>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</si>
  <si>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</si>
  <si>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</si>
  <si>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</si>
  <si>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</si>
  <si>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</si>
  <si>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</si>
  <si>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</si>
  <si>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</si>
  <si>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</si>
  <si>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</si>
  <si>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</si>
  <si>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</si>
  <si>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</si>
  <si>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</si>
  <si>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</si>
  <si>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</si>
  <si>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</si>
  <si>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</si>
  <si>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</si>
  <si>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</si>
  <si>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</si>
  <si>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</si>
  <si>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</si>
  <si>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</si>
  <si>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</si>
  <si>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</si>
  <si>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</si>
  <si>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</si>
  <si>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</si>
  <si>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</si>
  <si>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</si>
  <si>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</si>
  <si>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</si>
  <si>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</si>
  <si>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</si>
  <si>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</si>
  <si>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</si>
  <si>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</si>
  <si>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</si>
  <si>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</si>
  <si>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</si>
  <si>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</si>
  <si>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</si>
  <si>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</si>
  <si>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</si>
  <si>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</si>
  <si>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</si>
  <si>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</si>
  <si>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</si>
  <si>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</si>
  <si>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</si>
  <si>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</si>
  <si>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</si>
  <si>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</si>
  <si>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</si>
  <si>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</si>
  <si>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</si>
  <si>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</si>
  <si>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</si>
  <si>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</si>
  <si>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</si>
  <si>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</si>
  <si>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</si>
  <si>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</si>
  <si>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</si>
  <si>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</si>
  <si>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</si>
  <si>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</si>
  <si>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</si>
  <si>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</si>
  <si>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</si>
  <si>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</si>
  <si>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</si>
  <si>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</si>
  <si>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</si>
  <si>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</si>
  <si>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</si>
  <si>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</si>
  <si>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</si>
  <si>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</si>
  <si>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</si>
  <si>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</si>
  <si>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</si>
  <si>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</si>
  <si>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</si>
  <si>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</si>
  <si>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</si>
  <si>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</si>
  <si>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</si>
  <si>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</si>
  <si>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</si>
  <si>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</si>
  <si>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</si>
  <si>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</si>
  <si>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</si>
  <si>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</si>
  <si>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</si>
  <si>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</si>
  <si>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</si>
  <si>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</si>
  <si>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</si>
  <si>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</si>
  <si>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</si>
  <si>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</si>
  <si>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</si>
  <si>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</si>
  <si>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</si>
  <si>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</si>
  <si>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</si>
  <si>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</si>
  <si>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</si>
  <si>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</si>
  <si>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</si>
  <si>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</si>
  <si>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</si>
  <si>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</si>
  <si>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</si>
  <si>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</si>
  <si>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</si>
  <si>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</si>
  <si>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</si>
  <si>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</si>
  <si>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</si>
  <si>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</si>
  <si>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</si>
  <si>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</si>
  <si>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</si>
  <si>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</si>
  <si>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</si>
  <si>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</si>
  <si>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</si>
  <si>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</si>
  <si>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</si>
  <si>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</si>
  <si>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</si>
  <si>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</si>
  <si>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</si>
  <si>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</si>
  <si>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</si>
  <si>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</si>
  <si>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</si>
  <si>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</si>
  <si>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</si>
  <si>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</si>
  <si>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</si>
  <si>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</si>
  <si>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</si>
  <si>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</si>
  <si>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</si>
  <si>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</si>
  <si>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</si>
  <si>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</si>
  <si>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</si>
  <si>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</si>
  <si>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</si>
  <si>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</si>
  <si>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</si>
  <si>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</si>
  <si>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</si>
  <si>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</si>
  <si>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</si>
  <si>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</si>
  <si>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</si>
  <si>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</si>
  <si>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</si>
  <si>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</si>
  <si>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</si>
  <si>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</si>
  <si>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</si>
  <si>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</si>
  <si>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</si>
  <si>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</si>
  <si>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</si>
  <si>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</si>
  <si>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</si>
  <si>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</si>
  <si>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</si>
  <si>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</si>
  <si>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</si>
  <si>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</si>
  <si>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</si>
  <si>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</si>
  <si>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</si>
  <si>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</si>
  <si>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</si>
  <si>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</si>
  <si>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</si>
  <si>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</si>
  <si>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</si>
  <si>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</si>
  <si>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</si>
  <si>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</si>
  <si>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</si>
  <si>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</si>
  <si>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</si>
  <si>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</si>
  <si>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</si>
  <si>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</si>
  <si>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</si>
  <si>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</si>
  <si>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</si>
  <si>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</si>
  <si>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</si>
  <si>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</si>
  <si>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</si>
  <si>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</si>
  <si>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</si>
  <si>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</si>
  <si>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</si>
  <si>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</si>
  <si>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</si>
  <si>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</si>
  <si>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</si>
  <si>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</si>
  <si>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</si>
  <si>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</si>
  <si>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</si>
  <si>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</si>
  <si>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</si>
  <si>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</si>
  <si>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</si>
  <si>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</si>
  <si>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</si>
  <si>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</si>
  <si>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</si>
  <si>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</si>
  <si>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</si>
  <si>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</si>
  <si>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</si>
  <si>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</si>
  <si>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</si>
  <si>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</si>
  <si>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</si>
  <si>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</si>
  <si>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</si>
  <si>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</si>
  <si>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</si>
  <si>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</si>
  <si>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</si>
  <si>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</si>
  <si>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</si>
  <si>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</si>
  <si>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</si>
  <si>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</si>
  <si>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</si>
  <si>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</si>
  <si>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</si>
  <si>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</si>
  <si>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</si>
  <si>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</si>
  <si>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</si>
  <si>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</si>
  <si>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</si>
  <si>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</si>
  <si>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</si>
  <si>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</si>
  <si>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</si>
  <si>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</si>
  <si>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</si>
  <si>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</si>
  <si>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</si>
  <si>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</si>
  <si>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</si>
  <si>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</si>
  <si>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</si>
  <si>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</si>
  <si>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</si>
  <si>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</si>
  <si>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</si>
  <si>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</si>
  <si>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</si>
  <si>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</si>
  <si>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</si>
  <si>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</si>
  <si>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</si>
  <si>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</si>
  <si>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</si>
  <si>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</si>
  <si>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</si>
  <si>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</si>
  <si>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</si>
  <si>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</si>
  <si>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</si>
  <si>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</si>
  <si>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</si>
  <si>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</si>
  <si>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</si>
  <si>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</si>
  <si>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</si>
  <si>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</si>
  <si>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</si>
  <si>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</si>
  <si>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</si>
  <si>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</si>
  <si>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</si>
  <si>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</si>
  <si>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</si>
  <si>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</si>
  <si>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</si>
  <si>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</si>
  <si>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</si>
  <si>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</si>
  <si>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</si>
  <si>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</si>
  <si>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</si>
  <si>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</si>
  <si>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</si>
  <si>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</si>
  <si>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</si>
  <si>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</si>
  <si>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</si>
  <si>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</si>
  <si>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</si>
  <si>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</si>
  <si>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</si>
  <si>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</si>
  <si>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</si>
  <si>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</si>
  <si>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</si>
  <si>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</si>
  <si>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</si>
  <si>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</si>
  <si>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</si>
  <si>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</si>
  <si>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</si>
  <si>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</si>
  <si>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</si>
  <si>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</si>
  <si>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</si>
  <si>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</si>
  <si>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</si>
  <si>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</si>
  <si>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</si>
  <si>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</si>
  <si>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</si>
  <si>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</si>
  <si>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</si>
  <si>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</si>
  <si>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</si>
  <si>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</si>
  <si>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</si>
  <si>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</si>
  <si>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</si>
  <si>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</si>
  <si>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</si>
  <si>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</si>
  <si>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</si>
  <si>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</si>
  <si>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</si>
  <si>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</si>
  <si>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</si>
  <si>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</si>
  <si>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</si>
  <si>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</si>
  <si>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</si>
  <si>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</si>
  <si>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</si>
  <si>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</si>
  <si>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</si>
  <si>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</si>
  <si>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</si>
  <si>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</si>
  <si>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</si>
  <si>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</si>
  <si>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</si>
  <si>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</si>
  <si>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</si>
  <si>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</si>
  <si>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</si>
  <si>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</si>
  <si>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</si>
  <si>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</si>
  <si>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</si>
  <si>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</si>
  <si>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</si>
  <si>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</si>
  <si>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</si>
  <si>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</si>
  <si>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</si>
  <si>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</si>
  <si>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</si>
  <si>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</si>
  <si>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</si>
  <si>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</si>
  <si>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</si>
  <si>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</si>
  <si>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</si>
  <si>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</si>
  <si>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</si>
  <si>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</si>
  <si>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</si>
  <si>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</si>
  <si>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</si>
  <si>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</si>
  <si>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</si>
  <si>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</si>
  <si>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</si>
  <si>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</si>
  <si>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</si>
  <si>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</si>
  <si>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</si>
  <si>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</si>
  <si>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</si>
  <si>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</si>
  <si>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</si>
  <si>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</si>
  <si>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</si>
  <si>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</si>
  <si>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</si>
  <si>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</si>
  <si>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</si>
  <si>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</si>
  <si>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</si>
  <si>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</si>
  <si>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</si>
  <si>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</si>
  <si>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</si>
  <si>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</si>
  <si>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</si>
  <si>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</si>
  <si>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</si>
  <si>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</si>
  <si>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</si>
  <si>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</si>
  <si>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</si>
  <si>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</si>
  <si>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</si>
  <si>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</si>
  <si>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</si>
  <si>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</si>
  <si>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</si>
  <si>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</si>
  <si>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</si>
  <si>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</si>
  <si>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</si>
  <si>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</si>
  <si>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</si>
  <si>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</si>
  <si>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</si>
  <si>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</si>
  <si>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</si>
  <si>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</si>
  <si>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</si>
  <si>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</si>
  <si>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</si>
  <si>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</si>
  <si>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</si>
  <si>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</si>
  <si>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</si>
  <si>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</si>
  <si>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</si>
  <si>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</si>
  <si>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</si>
  <si>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</si>
  <si>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</si>
  <si>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</si>
  <si>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</si>
  <si>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</si>
  <si>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</si>
  <si>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</si>
  <si>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</si>
  <si>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</si>
  <si>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</si>
  <si>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</si>
  <si>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</si>
  <si>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</si>
  <si>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</si>
  <si>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</si>
  <si>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</si>
  <si>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</si>
  <si>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</si>
  <si>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</si>
  <si>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</si>
  <si>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</si>
  <si>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</si>
  <si>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</si>
  <si>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</si>
  <si>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</si>
  <si>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</si>
  <si>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</si>
  <si>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</si>
  <si>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</si>
  <si>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</si>
  <si>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</si>
  <si>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</si>
  <si>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</si>
  <si>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</si>
  <si>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</si>
  <si>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</si>
  <si>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</si>
  <si>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</si>
  <si>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</si>
  <si>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</si>
  <si>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</si>
  <si>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</si>
  <si>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</si>
  <si>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</si>
  <si>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</si>
  <si>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</si>
  <si>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</si>
  <si>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</si>
  <si>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</si>
  <si>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</si>
  <si>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</si>
  <si>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</si>
  <si>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</si>
  <si>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</si>
  <si>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</si>
  <si>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</si>
  <si>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</si>
  <si>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</si>
  <si>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</si>
  <si>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</si>
  <si>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</si>
  <si>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</si>
  <si>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</si>
  <si>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</si>
  <si>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</si>
  <si>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</si>
  <si>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</si>
  <si>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</si>
  <si>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</si>
  <si>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</si>
  <si>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</si>
  <si>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</si>
  <si>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</si>
  <si>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</si>
  <si>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</si>
  <si>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</si>
  <si>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</si>
  <si>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</si>
  <si>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</si>
  <si>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</si>
  <si>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</si>
  <si>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</si>
  <si>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</si>
  <si>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</si>
  <si>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</si>
  <si>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</si>
  <si>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</si>
  <si>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</si>
  <si>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</si>
  <si>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</si>
  <si>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</si>
  <si>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</si>
  <si>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</si>
  <si>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</si>
  <si>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</si>
  <si>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</si>
  <si>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</si>
  <si>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</si>
  <si>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</si>
  <si>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</si>
  <si>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</si>
  <si>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</si>
  <si>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</si>
  <si>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</si>
  <si>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</si>
  <si>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</si>
  <si>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</si>
  <si>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</si>
  <si>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</si>
  <si>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</si>
  <si>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</si>
  <si>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</si>
  <si>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</si>
  <si>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</si>
  <si>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</si>
  <si>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</si>
  <si>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</si>
  <si>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</si>
  <si>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</si>
  <si>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</si>
  <si>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</si>
  <si>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</si>
  <si>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</si>
  <si>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</si>
  <si>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</si>
  <si>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</si>
  <si>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</si>
  <si>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</si>
  <si>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</si>
  <si>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</si>
  <si>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</si>
  <si>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</si>
  <si>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</si>
  <si>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</si>
  <si>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</si>
  <si>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</si>
  <si>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</si>
  <si>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</si>
  <si>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</si>
  <si>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</si>
  <si>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</si>
  <si>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</si>
  <si>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</si>
  <si>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</si>
  <si>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</si>
  <si>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</si>
  <si>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</si>
  <si>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</si>
  <si>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</si>
  <si>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</si>
  <si>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</si>
  <si>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</si>
  <si>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</si>
  <si>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</si>
  <si>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</si>
  <si>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</si>
  <si>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</si>
  <si>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</si>
  <si>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</si>
  <si>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</si>
  <si>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</si>
  <si>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</si>
  <si>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</si>
  <si>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</si>
  <si>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</si>
  <si>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</si>
  <si>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</si>
  <si>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</si>
  <si>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</si>
  <si>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</si>
  <si>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</si>
  <si>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</si>
  <si>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</si>
  <si>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</si>
  <si>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</si>
  <si>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</si>
  <si>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</si>
  <si>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</si>
  <si>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</si>
  <si>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</si>
  <si>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</si>
  <si>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</si>
  <si>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</si>
  <si>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</si>
  <si>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</si>
  <si>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</si>
  <si>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</si>
  <si>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</si>
  <si>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</si>
  <si>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</si>
  <si>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</si>
  <si>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</si>
  <si>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</si>
  <si>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</si>
  <si>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</si>
  <si>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</si>
  <si>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</si>
  <si>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</si>
  <si>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</si>
  <si>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</si>
  <si>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</si>
  <si>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</si>
  <si>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</si>
  <si>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</si>
  <si>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</si>
  <si>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</si>
  <si>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</si>
  <si>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</si>
  <si>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</si>
  <si>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</si>
  <si>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</si>
  <si>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</si>
  <si>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</si>
  <si>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</si>
  <si>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</si>
  <si>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</si>
  <si>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</si>
  <si>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</si>
  <si>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</si>
  <si>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</si>
  <si>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</si>
  <si>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</si>
  <si>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</si>
  <si>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</si>
  <si>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</si>
  <si>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</si>
  <si>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</si>
  <si>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</si>
  <si>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</si>
  <si>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</si>
  <si>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</si>
  <si>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</si>
  <si>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</si>
  <si>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</si>
  <si>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</si>
  <si>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</si>
  <si>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</si>
  <si>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</si>
  <si>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</si>
  <si>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</si>
  <si>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</si>
  <si>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</si>
  <si>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</si>
  <si>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</si>
  <si>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</si>
  <si>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</si>
  <si>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</si>
  <si>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</si>
  <si>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</si>
  <si>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</si>
  <si>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</si>
  <si>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</si>
  <si>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</si>
  <si>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</si>
  <si>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</si>
  <si>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</si>
  <si>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</si>
  <si>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</si>
  <si>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</si>
  <si>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</si>
  <si>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</si>
  <si>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</si>
  <si>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</si>
  <si>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</si>
  <si>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</si>
  <si>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</si>
  <si>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</si>
  <si>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</si>
  <si>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</si>
  <si>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</si>
  <si>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</si>
  <si>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</si>
  <si>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</si>
  <si>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</si>
  <si>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</si>
  <si>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</si>
  <si>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</si>
  <si>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</si>
  <si>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</si>
  <si>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</si>
  <si>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</si>
  <si>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</si>
  <si>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</si>
  <si>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</si>
  <si>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</si>
  <si>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</si>
  <si>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</si>
  <si>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</si>
  <si>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</si>
  <si>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</si>
  <si>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</si>
  <si>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</si>
  <si>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</si>
  <si>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</si>
  <si>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</si>
  <si>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</si>
  <si>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</si>
  <si>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</si>
  <si>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</si>
  <si>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</si>
  <si>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</si>
  <si>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</si>
  <si>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</si>
  <si>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</si>
  <si>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</si>
  <si>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</si>
  <si>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</si>
  <si>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</si>
  <si>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</si>
  <si>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</si>
  <si>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</si>
  <si>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</si>
  <si>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</si>
  <si>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</si>
  <si>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</si>
  <si>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</si>
  <si>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</si>
  <si>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</si>
  <si>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</si>
  <si>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</si>
  <si>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</si>
  <si>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</si>
  <si>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</si>
  <si>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</si>
  <si>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</si>
  <si>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</si>
  <si>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</si>
  <si>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</si>
  <si>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</si>
  <si>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</si>
  <si>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</si>
  <si>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</si>
  <si>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</si>
  <si>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</si>
  <si>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</si>
  <si>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</si>
  <si>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</si>
  <si>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</si>
  <si>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</si>
  <si>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</si>
  <si>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</si>
  <si>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</si>
  <si>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</si>
  <si>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</si>
  <si>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</si>
  <si>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</si>
  <si>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</si>
  <si>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</si>
  <si>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</si>
  <si>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</si>
  <si>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</si>
  <si>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</si>
  <si>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</si>
  <si>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</si>
  <si>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</si>
  <si>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</si>
  <si>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</si>
  <si>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</si>
  <si>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</si>
  <si>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</si>
  <si>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</si>
  <si>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</si>
  <si>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</si>
  <si>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</si>
  <si>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</si>
  <si>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</si>
  <si>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</si>
  <si>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</si>
  <si>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</si>
  <si>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</si>
  <si>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</si>
  <si>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</si>
  <si>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</si>
  <si>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</si>
  <si>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</si>
  <si>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</si>
  <si>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</si>
  <si>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</si>
  <si>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</si>
  <si>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</si>
  <si>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</si>
  <si>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</si>
  <si>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</si>
  <si>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</si>
  <si>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</si>
  <si>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</si>
  <si>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</si>
  <si>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</si>
  <si>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</si>
  <si>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</si>
  <si>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</si>
  <si>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</si>
  <si>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</si>
  <si>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</si>
  <si>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</si>
  <si>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</si>
  <si>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</si>
  <si>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</si>
  <si>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</si>
  <si>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</si>
  <si>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</si>
  <si>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</si>
  <si>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</si>
  <si>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</si>
  <si>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</si>
  <si>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</si>
  <si>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</si>
  <si>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</si>
  <si>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</si>
  <si>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</si>
  <si>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</si>
  <si>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</si>
  <si>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</si>
  <si>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</si>
  <si>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</si>
  <si>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</si>
  <si>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</si>
  <si>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</si>
  <si>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</si>
  <si>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</si>
  <si>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</si>
  <si>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</si>
  <si>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</si>
  <si>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</si>
  <si>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</si>
  <si>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</si>
  <si>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</si>
  <si>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</si>
  <si>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</si>
  <si>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</si>
  <si>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</si>
  <si>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</si>
  <si>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</si>
  <si>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</si>
  <si>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</si>
  <si>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</si>
  <si>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</si>
  <si>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</si>
  <si>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</si>
  <si>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</si>
  <si>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</si>
  <si>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</si>
  <si>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</si>
  <si>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</si>
  <si>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</si>
  <si>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</si>
  <si>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</si>
  <si>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</si>
  <si>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</si>
  <si>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</si>
  <si>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</si>
  <si>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</si>
  <si>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</si>
  <si>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</si>
  <si>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</si>
  <si>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</si>
  <si>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</si>
  <si>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</si>
  <si>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</si>
  <si>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</si>
  <si>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</si>
  <si>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</si>
  <si>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</si>
  <si>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</si>
  <si>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</si>
  <si>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</si>
  <si>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</si>
  <si>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</si>
  <si>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</si>
  <si>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</si>
  <si>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</si>
  <si>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</si>
  <si>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</si>
  <si>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</si>
  <si>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</si>
  <si>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</si>
  <si>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</si>
  <si>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</si>
  <si>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</si>
  <si>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</si>
  <si>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</si>
  <si>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</si>
  <si>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</si>
  <si>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</si>
  <si>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</si>
  <si>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</si>
  <si>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</si>
  <si>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</si>
  <si>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</si>
  <si>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</si>
  <si>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</si>
  <si>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</si>
  <si>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</si>
  <si>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</si>
  <si>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</si>
  <si>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</si>
  <si>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</si>
  <si>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</si>
  <si>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</si>
  <si>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</si>
  <si>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</si>
  <si>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</si>
  <si>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</si>
  <si>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</si>
  <si>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</si>
  <si>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</si>
  <si>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</si>
  <si>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</si>
  <si>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</si>
  <si>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</si>
  <si>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</si>
  <si>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</si>
  <si>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</si>
  <si>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</si>
  <si>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</si>
  <si>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</si>
  <si>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</si>
  <si>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</si>
  <si>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</si>
  <si>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</si>
  <si>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</si>
  <si>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</si>
  <si>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</si>
  <si>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</si>
  <si>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</si>
  <si>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</si>
  <si>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</si>
  <si>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</si>
  <si>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</si>
  <si>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</si>
  <si>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</si>
  <si>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</si>
  <si>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</si>
  <si>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</si>
  <si>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</si>
  <si>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</si>
  <si>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</si>
  <si>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</si>
  <si>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</si>
  <si>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</si>
  <si>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</si>
  <si>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</si>
  <si>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</si>
  <si>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</si>
  <si>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</si>
  <si>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</si>
  <si>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</si>
  <si>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</si>
  <si>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</si>
  <si>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</si>
  <si>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</si>
  <si>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</si>
  <si>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</si>
  <si>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</si>
  <si>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</si>
  <si>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</si>
  <si>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</si>
  <si>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</si>
  <si>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</si>
  <si>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</si>
  <si>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</si>
  <si>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</si>
  <si>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</si>
  <si>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</si>
  <si>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</si>
  <si>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</si>
  <si>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</si>
  <si>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</si>
  <si>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</si>
  <si>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</si>
  <si>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</si>
  <si>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</si>
  <si>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</si>
  <si>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</si>
  <si>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</si>
  <si>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</si>
  <si>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</si>
  <si>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</si>
  <si>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</si>
  <si>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</si>
  <si>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</si>
  <si>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</si>
  <si>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</si>
  <si>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</si>
  <si>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</si>
  <si>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</si>
  <si>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</si>
  <si>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</si>
  <si>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</si>
  <si>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</si>
  <si>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</si>
  <si>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</si>
  <si>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</si>
  <si>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</si>
  <si>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</si>
  <si>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</si>
  <si>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</si>
  <si>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</si>
  <si>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</si>
  <si>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</si>
  <si>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</si>
  <si>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</si>
  <si>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</si>
  <si>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</si>
  <si>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</si>
  <si>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</si>
  <si>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</si>
  <si>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</si>
  <si>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</si>
  <si>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</si>
  <si>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</si>
  <si>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</si>
  <si>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</si>
  <si>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</si>
  <si>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</si>
  <si>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</si>
  <si>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</si>
  <si>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</si>
  <si>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</si>
  <si>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</si>
  <si>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</si>
  <si>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</si>
  <si>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</si>
  <si>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</si>
  <si>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</si>
  <si>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</si>
  <si>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</si>
  <si>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</si>
  <si>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</si>
  <si>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</si>
  <si>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</si>
  <si>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</si>
  <si>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</si>
  <si>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</si>
  <si>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</si>
  <si>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</si>
  <si>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</si>
  <si>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</si>
  <si>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</si>
  <si>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</si>
  <si>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</si>
  <si>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</si>
  <si>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</si>
  <si>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</si>
  <si>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</si>
  <si>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</si>
  <si>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</si>
  <si>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</si>
  <si>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</si>
  <si>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</si>
  <si>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</si>
  <si>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</si>
  <si>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</si>
  <si>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</si>
  <si>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</si>
  <si>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</si>
  <si>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</si>
  <si>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</si>
  <si>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</si>
  <si>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</si>
  <si>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</si>
  <si>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</si>
  <si>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</si>
  <si>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</si>
  <si>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</si>
  <si>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</si>
  <si>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</si>
  <si>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</si>
  <si>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</si>
  <si>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</si>
  <si>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</si>
  <si>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</si>
  <si>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</si>
  <si>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</si>
  <si>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</si>
  <si>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</si>
  <si>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</si>
  <si>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</si>
  <si>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</si>
  <si>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</si>
  <si>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</si>
  <si>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</si>
  <si>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</si>
  <si>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</si>
  <si>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</si>
  <si>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</si>
  <si>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</si>
  <si>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</si>
  <si>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</si>
  <si>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</si>
  <si>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</si>
  <si>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</si>
  <si>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</si>
  <si>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</si>
  <si>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</si>
  <si>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</si>
  <si>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</si>
  <si>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</si>
  <si>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</si>
  <si>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</si>
  <si>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</si>
  <si>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</si>
  <si>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</si>
  <si>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</si>
  <si>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</si>
  <si>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</si>
  <si>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</si>
  <si>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</si>
  <si>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</si>
  <si>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</si>
  <si>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</si>
  <si>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</si>
  <si>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</si>
  <si>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</si>
  <si>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</si>
  <si>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</si>
  <si>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</si>
  <si>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</si>
  <si>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</si>
  <si>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</si>
  <si>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</si>
  <si>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</si>
  <si>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</si>
  <si>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</si>
  <si>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</si>
  <si>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</si>
  <si>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</si>
  <si>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</si>
  <si>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</si>
  <si>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</si>
  <si>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</si>
  <si>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</si>
  <si>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</si>
  <si>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</si>
  <si>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</si>
  <si>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</si>
  <si>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</si>
  <si>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</si>
  <si>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</si>
  <si>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</si>
  <si>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</si>
  <si>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</si>
  <si>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</si>
  <si>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</si>
  <si>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</si>
  <si>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</si>
  <si>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</si>
  <si>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</si>
  <si>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</si>
  <si>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</si>
  <si>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</si>
  <si>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</si>
  <si>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</si>
  <si>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</si>
  <si>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</si>
  <si>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</si>
  <si>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</si>
  <si>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</si>
  <si>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</si>
  <si>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</si>
  <si>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</si>
  <si>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</si>
  <si>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</si>
  <si>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</si>
  <si>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</si>
  <si>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</si>
  <si>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</si>
  <si>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</si>
  <si>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</si>
  <si>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</si>
  <si>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</si>
  <si>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</si>
  <si>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</si>
  <si>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</si>
  <si>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</si>
  <si>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</si>
  <si>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</si>
  <si>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</si>
  <si>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</si>
  <si>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</si>
  <si>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</si>
  <si>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</si>
  <si>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</si>
  <si>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</si>
  <si>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</si>
  <si>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</si>
  <si>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</si>
  <si>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</si>
  <si>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</si>
  <si>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</si>
  <si>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</si>
  <si>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</si>
  <si>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</si>
  <si>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</si>
  <si>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</si>
  <si>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</si>
  <si>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</si>
  <si>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</si>
  <si>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</si>
  <si>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</si>
  <si>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</si>
  <si>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</si>
  <si>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</si>
  <si>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</si>
  <si>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</si>
  <si>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</si>
  <si>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</si>
  <si>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</si>
  <si>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</si>
  <si>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</si>
  <si>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</si>
  <si>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</si>
  <si>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</si>
  <si>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</si>
  <si>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</si>
  <si>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</si>
  <si>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</si>
  <si>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</si>
  <si>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</si>
  <si>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</si>
  <si>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</si>
  <si>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</si>
  <si>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</si>
  <si>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</si>
  <si>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</si>
  <si>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</si>
  <si>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</si>
  <si>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</si>
  <si>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</si>
  <si>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</si>
  <si>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</si>
  <si>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</si>
  <si>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</si>
  <si>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</si>
  <si>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</si>
  <si>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</si>
  <si>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</si>
  <si>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</si>
  <si>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</si>
  <si>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</si>
  <si>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</si>
  <si>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</si>
  <si>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</si>
  <si>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</si>
  <si>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</si>
  <si>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</si>
  <si>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</si>
  <si>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</si>
  <si>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</si>
  <si>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</si>
  <si>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</si>
  <si>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</si>
  <si>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</si>
  <si>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</si>
  <si>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</si>
  <si>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</si>
  <si>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</si>
  <si>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</si>
  <si>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</si>
  <si>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</si>
  <si>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</si>
  <si>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</si>
  <si>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</si>
  <si>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</si>
  <si>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</si>
  <si>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</si>
  <si>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</si>
  <si>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</si>
  <si>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</si>
  <si>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</si>
  <si>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</si>
  <si>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</si>
  <si>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</si>
  <si>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</si>
  <si>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</si>
  <si>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</si>
  <si>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</si>
  <si>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</si>
  <si>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</si>
  <si>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</si>
  <si>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</si>
  <si>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</si>
  <si>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</si>
  <si>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</si>
  <si>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</si>
  <si>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</si>
  <si>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</si>
  <si>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</si>
  <si>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</si>
  <si>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</si>
  <si>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</si>
  <si>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</si>
  <si>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</si>
  <si>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</si>
  <si>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</si>
  <si>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</si>
  <si>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</si>
  <si>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</si>
  <si>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</si>
  <si>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</si>
  <si>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</si>
  <si>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</si>
  <si>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</si>
  <si>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</si>
  <si>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</si>
  <si>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</si>
  <si>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</si>
  <si>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</si>
  <si>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</si>
  <si>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</si>
  <si>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</si>
  <si>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</si>
  <si>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</si>
  <si>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</si>
  <si>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</si>
  <si>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</si>
  <si>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</si>
  <si>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</si>
  <si>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</si>
  <si>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</si>
  <si>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</si>
  <si>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</si>
  <si>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</si>
  <si>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</si>
  <si>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</si>
  <si>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</si>
  <si>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</si>
  <si>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</si>
  <si>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</si>
  <si>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</si>
  <si>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</si>
  <si>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</si>
  <si>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</si>
  <si>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</si>
  <si>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</si>
  <si>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</si>
  <si>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</si>
  <si>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</si>
  <si>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</si>
  <si>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</si>
  <si>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</si>
  <si>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</si>
  <si>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</si>
  <si>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</si>
  <si>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</si>
  <si>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</si>
  <si>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</si>
  <si>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</si>
  <si>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</si>
  <si>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</si>
  <si>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</si>
  <si>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</si>
  <si>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</si>
  <si>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</si>
  <si>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</si>
  <si>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</si>
  <si>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</si>
  <si>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</si>
  <si>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</si>
  <si>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</si>
  <si>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</si>
  <si>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</si>
  <si>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</si>
  <si>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</si>
  <si>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</si>
  <si>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</si>
  <si>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</si>
  <si>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</si>
  <si>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</si>
  <si>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</si>
  <si>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</si>
  <si>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</si>
  <si>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</si>
  <si>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</si>
  <si>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</si>
  <si>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</si>
  <si>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</si>
  <si>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</si>
  <si>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</si>
  <si>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</si>
  <si>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</si>
  <si>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</si>
  <si>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</si>
  <si>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</si>
  <si>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</si>
  <si>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</si>
  <si>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</si>
  <si>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</si>
  <si>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</si>
  <si>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</si>
  <si>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</si>
  <si>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</si>
  <si>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</si>
  <si>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</si>
  <si>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</si>
  <si>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</si>
  <si>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</si>
  <si>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</si>
  <si>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</si>
  <si>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</si>
  <si>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</si>
  <si>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</si>
  <si>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</si>
  <si>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</si>
  <si>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</si>
  <si>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</si>
  <si>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</si>
  <si>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</si>
  <si>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</si>
  <si>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</si>
  <si>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</si>
  <si>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</si>
  <si>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</si>
  <si>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</si>
  <si>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</si>
  <si>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</si>
  <si>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</si>
  <si>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</si>
  <si>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</si>
  <si>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</si>
  <si>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</si>
  <si>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</si>
  <si>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</si>
  <si>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</si>
  <si>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</si>
  <si>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</si>
  <si>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</si>
  <si>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</si>
  <si>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</si>
  <si>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</si>
  <si>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</si>
  <si>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</si>
  <si>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</si>
  <si>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</si>
  <si>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</si>
  <si>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</si>
  <si>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</si>
  <si>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</si>
  <si>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</si>
  <si>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</si>
  <si>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</si>
  <si>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</si>
  <si>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</si>
  <si>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</si>
  <si>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</si>
  <si>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</si>
  <si>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</si>
  <si>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</si>
  <si>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</si>
  <si>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</si>
  <si>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</si>
  <si>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</si>
  <si>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</si>
  <si>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</si>
  <si>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</si>
  <si>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</si>
  <si>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</si>
  <si>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</si>
  <si>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</si>
  <si>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</si>
  <si>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</si>
  <si>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</si>
  <si>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</si>
  <si>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</si>
  <si>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</si>
  <si>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</si>
  <si>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</si>
  <si>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</si>
  <si>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</si>
  <si>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</si>
  <si>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</si>
  <si>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</si>
  <si>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</si>
  <si>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</si>
  <si>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</si>
  <si>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</si>
  <si>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</si>
  <si>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</si>
  <si>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</si>
  <si>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</si>
  <si>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</si>
  <si>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</si>
  <si>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</si>
  <si>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</si>
  <si>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</si>
  <si>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</si>
  <si>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</si>
  <si>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</si>
  <si>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</si>
  <si>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</si>
  <si>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</si>
  <si>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</si>
  <si>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</si>
  <si>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</si>
  <si>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</si>
  <si>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</si>
  <si>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</si>
  <si>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</si>
  <si>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</si>
  <si>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</si>
  <si>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</si>
  <si>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</si>
  <si>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</si>
  <si>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</si>
  <si>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</si>
  <si>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</si>
  <si>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</si>
  <si>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</si>
  <si>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</si>
  <si>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</si>
  <si>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</si>
  <si>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</si>
  <si>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</si>
  <si>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</si>
  <si>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</si>
  <si>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</si>
  <si>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</si>
  <si>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</si>
  <si>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</si>
  <si>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</si>
  <si>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</si>
  <si>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</si>
  <si>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</si>
  <si>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</si>
  <si>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</si>
  <si>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</si>
  <si>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</si>
  <si>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</si>
  <si>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</si>
  <si>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</si>
  <si>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</si>
  <si>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</si>
  <si>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</si>
  <si>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</si>
  <si>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</si>
  <si>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</si>
  <si>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</si>
  <si>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</si>
  <si>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</si>
  <si>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</si>
  <si>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</si>
  <si>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</si>
  <si>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</si>
  <si>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</si>
  <si>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</si>
  <si>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</si>
  <si>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</si>
  <si>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</si>
  <si>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</si>
  <si>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</si>
  <si>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</si>
  <si>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</si>
  <si>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</si>
  <si>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</si>
  <si>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</si>
  <si>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</si>
  <si>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</si>
  <si>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</si>
  <si>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</si>
  <si>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</si>
  <si>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</si>
  <si>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</si>
  <si>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</si>
  <si>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</si>
  <si>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</si>
  <si>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</si>
  <si>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</si>
  <si>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</si>
  <si>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</si>
  <si>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</si>
  <si>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</si>
  <si>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</si>
  <si>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</si>
  <si>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</si>
  <si>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</si>
  <si>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</si>
  <si>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</si>
  <si>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</si>
  <si>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</si>
  <si>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</si>
  <si>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</si>
  <si>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</si>
  <si>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</si>
  <si>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</si>
  <si>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</si>
  <si>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</si>
  <si>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</si>
  <si>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</si>
  <si>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</si>
  <si>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</si>
  <si>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</si>
  <si>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</si>
  <si>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</si>
  <si>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</si>
  <si>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</si>
  <si>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</si>
  <si>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</si>
  <si>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</si>
  <si>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</si>
  <si>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</si>
  <si>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</si>
  <si>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</si>
  <si>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</si>
  <si>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</si>
  <si>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</si>
  <si>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</si>
  <si>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</si>
  <si>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</si>
  <si>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</si>
  <si>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</si>
  <si>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</si>
  <si>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</si>
  <si>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</si>
  <si>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</si>
  <si>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</si>
  <si>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</si>
  <si>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</si>
  <si>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</si>
  <si>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</si>
  <si>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</si>
  <si>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</si>
  <si>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</si>
  <si>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</si>
  <si>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</si>
  <si>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</si>
  <si>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</si>
  <si>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</si>
  <si>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</si>
  <si>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</si>
  <si>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</si>
  <si>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</si>
  <si>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</si>
  <si>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</si>
  <si>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</si>
  <si>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</si>
  <si>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</si>
  <si>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</si>
  <si>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</si>
  <si>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</si>
  <si>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</si>
  <si>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</si>
  <si>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</si>
  <si>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</si>
  <si>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</si>
  <si>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</si>
  <si>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</si>
  <si>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</si>
  <si>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</si>
  <si>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</si>
  <si>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</si>
  <si>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</si>
  <si>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</si>
  <si>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</si>
  <si>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</si>
  <si>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</si>
  <si>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</si>
  <si>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</si>
  <si>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</si>
  <si>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</si>
  <si>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</si>
  <si>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</si>
  <si>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</si>
  <si>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</si>
  <si>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</si>
  <si>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</si>
  <si>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</si>
  <si>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</si>
  <si>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</si>
  <si>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</si>
  <si>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</si>
  <si>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</si>
  <si>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</si>
  <si>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</si>
  <si>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</si>
  <si>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</si>
  <si>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</si>
  <si>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</si>
  <si>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</si>
  <si>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</si>
  <si>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</si>
  <si>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</si>
  <si>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</si>
  <si>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</si>
  <si>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</si>
  <si>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</si>
  <si>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</si>
  <si>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</si>
  <si>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</si>
  <si>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</si>
  <si>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</si>
  <si>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</si>
  <si>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</si>
  <si>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</si>
  <si>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</si>
  <si>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</si>
  <si>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</si>
  <si>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</si>
  <si>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</si>
  <si>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</si>
  <si>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</si>
  <si>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</si>
  <si>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</si>
  <si>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</si>
  <si>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</si>
  <si>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</si>
  <si>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</si>
  <si>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</si>
  <si>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</si>
  <si>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</si>
  <si>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</si>
  <si>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</si>
  <si>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</si>
  <si>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</si>
  <si>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</si>
  <si>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</si>
  <si>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</si>
  <si>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</si>
  <si>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</si>
  <si>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</si>
  <si>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</si>
  <si>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</si>
  <si>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</si>
  <si>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</si>
  <si>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</si>
  <si>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</si>
  <si>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</si>
  <si>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</si>
  <si>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</si>
  <si>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</si>
  <si>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</si>
  <si>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</si>
  <si>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</si>
  <si>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</si>
  <si>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</si>
  <si>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</si>
  <si>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</si>
  <si>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</si>
  <si>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</si>
  <si>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</si>
  <si>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</si>
  <si>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</si>
  <si>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</si>
  <si>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</si>
  <si>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</si>
  <si>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</si>
  <si>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</si>
  <si>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</si>
  <si>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</si>
  <si>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</si>
  <si>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</si>
  <si>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</si>
  <si>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</si>
  <si>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</si>
  <si>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</si>
  <si>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</si>
  <si>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</si>
  <si>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</si>
  <si>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</si>
  <si>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</si>
  <si>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</si>
  <si>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</si>
  <si>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</si>
  <si>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</si>
  <si>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</si>
  <si>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</si>
  <si>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</si>
  <si>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</si>
  <si>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</si>
  <si>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</si>
  <si>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</si>
  <si>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</si>
  <si>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</si>
  <si>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</si>
  <si>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</si>
  <si>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</si>
  <si>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</si>
  <si>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</si>
  <si>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</si>
  <si>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</si>
  <si>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</si>
  <si>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</si>
  <si>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</si>
  <si>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</si>
  <si>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</si>
  <si>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</si>
  <si>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</si>
  <si>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</si>
  <si>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</si>
  <si>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</si>
  <si>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</si>
  <si>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</si>
  <si>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</si>
  <si>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</si>
  <si>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</si>
  <si>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</si>
  <si>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</si>
  <si>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</si>
  <si>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</si>
  <si>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</si>
  <si>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</si>
  <si>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</si>
  <si>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</si>
  <si>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</si>
  <si>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</si>
  <si>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</si>
  <si>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</si>
  <si>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</si>
  <si>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</si>
  <si>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</si>
  <si>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</si>
  <si>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</si>
  <si>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</si>
  <si>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</si>
  <si>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</si>
  <si>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</si>
  <si>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</si>
  <si>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</si>
  <si>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</si>
  <si>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</si>
  <si>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</si>
  <si>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</si>
  <si>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</si>
  <si>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</si>
  <si>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</si>
  <si>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</si>
  <si>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</si>
  <si>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</si>
  <si>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</si>
  <si>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</si>
  <si>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</si>
  <si>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</si>
  <si>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</si>
  <si>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</si>
  <si>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</si>
  <si>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</si>
  <si>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</si>
  <si>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</si>
  <si>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</si>
  <si>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</si>
  <si>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</si>
  <si>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</si>
  <si>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</si>
  <si>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</si>
  <si>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</si>
  <si>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</si>
  <si>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</si>
  <si>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</si>
  <si>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</si>
  <si>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</si>
  <si>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</si>
  <si>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</si>
  <si>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</si>
  <si>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</si>
  <si>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</si>
  <si>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</si>
  <si>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</si>
  <si>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</si>
  <si>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</si>
  <si>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</si>
  <si>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</si>
  <si>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</si>
  <si>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</si>
  <si>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</si>
  <si>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</si>
  <si>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</si>
  <si>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</si>
  <si>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</si>
  <si>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</si>
  <si>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</si>
  <si>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</si>
  <si>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</si>
  <si>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</si>
  <si>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</si>
  <si>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</si>
  <si>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</si>
  <si>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</si>
  <si>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</si>
  <si>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</si>
  <si>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</si>
  <si>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</si>
  <si>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</si>
  <si>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</si>
  <si>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</si>
  <si>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</si>
  <si>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</si>
  <si>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</si>
  <si>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</si>
  <si>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</si>
  <si>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</si>
  <si>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</si>
  <si>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</si>
  <si>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</si>
  <si>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</si>
  <si>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</si>
  <si>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</si>
  <si>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</si>
  <si>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</si>
  <si>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</si>
  <si>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</si>
  <si>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</si>
  <si>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</si>
  <si>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</si>
  <si>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</si>
  <si>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</si>
  <si>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</si>
  <si>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</si>
  <si>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</si>
  <si>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</si>
  <si>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</si>
  <si>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</si>
  <si>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</si>
  <si>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</si>
  <si>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</si>
  <si>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</si>
  <si>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</si>
  <si>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</si>
  <si>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</si>
  <si>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</si>
  <si>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</si>
  <si>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</si>
  <si>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</si>
  <si>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</si>
  <si>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</si>
  <si>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</si>
  <si>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</si>
  <si>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</si>
  <si>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</si>
  <si>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</si>
  <si>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</si>
  <si>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</si>
  <si>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</si>
  <si>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</si>
  <si>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</si>
  <si>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</si>
  <si>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</si>
  <si>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</si>
  <si>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</si>
  <si>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</si>
  <si>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</si>
  <si>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</si>
  <si>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</si>
  <si>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</si>
  <si>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</si>
  <si>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</si>
  <si>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</si>
  <si>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</si>
  <si>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</si>
  <si>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</si>
  <si>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</si>
  <si>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</si>
  <si>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</si>
  <si>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</si>
  <si>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</si>
  <si>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</si>
  <si>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</si>
  <si>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</si>
  <si>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</si>
  <si>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</si>
  <si>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</si>
  <si>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</si>
  <si>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</si>
  <si>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</si>
  <si>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</si>
  <si>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</si>
  <si>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</si>
  <si>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</si>
  <si>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</si>
  <si>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</si>
  <si>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</si>
  <si>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</si>
  <si>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</si>
  <si>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</si>
  <si>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</si>
  <si>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</si>
  <si>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</si>
  <si>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</si>
  <si>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</si>
  <si>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</si>
  <si>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</si>
  <si>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</si>
  <si>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</si>
  <si>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</si>
  <si>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</si>
  <si>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</si>
  <si>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</si>
  <si>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</si>
  <si>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</si>
  <si>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</si>
  <si>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</si>
  <si>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</si>
  <si>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</si>
  <si>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</si>
  <si>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</si>
  <si>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</si>
  <si>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</si>
  <si>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</si>
  <si>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</si>
  <si>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</si>
  <si>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</si>
  <si>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</si>
  <si>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</si>
  <si>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</si>
  <si>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</si>
  <si>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</si>
  <si>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</si>
  <si>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</si>
  <si>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</si>
  <si>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</si>
  <si>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</si>
  <si>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</si>
  <si>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</si>
  <si>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</si>
  <si>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</si>
  <si>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</si>
  <si>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</si>
  <si>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</si>
  <si>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</si>
  <si>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</si>
  <si>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</si>
  <si>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</si>
  <si>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</si>
  <si>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</si>
  <si>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</si>
  <si>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</si>
  <si>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</si>
  <si>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</si>
  <si>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</si>
  <si>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</si>
  <si>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</si>
  <si>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</si>
  <si>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</si>
  <si>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</si>
  <si>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</si>
  <si>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</si>
  <si>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</si>
  <si>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</si>
  <si>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</si>
  <si>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</si>
  <si>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</si>
  <si>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</si>
  <si>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</si>
  <si>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</si>
  <si>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</si>
  <si>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</si>
  <si>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</si>
  <si>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</si>
  <si>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</si>
  <si>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</si>
  <si>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</si>
  <si>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</si>
  <si>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</si>
  <si>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</si>
  <si>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</si>
  <si>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</si>
  <si>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</si>
  <si>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</si>
  <si>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</si>
  <si>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</si>
  <si>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</si>
  <si>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</si>
  <si>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</si>
  <si>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</si>
  <si>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</si>
  <si>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</si>
  <si>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</si>
  <si>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</si>
  <si>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</si>
  <si>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</si>
  <si>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</si>
  <si>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</si>
  <si>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</si>
  <si>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</si>
  <si>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</si>
  <si>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</si>
  <si>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</si>
  <si>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</si>
  <si>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</si>
  <si>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</si>
  <si>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</si>
  <si>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</si>
  <si>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</si>
  <si>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</si>
  <si>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</si>
  <si>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</si>
  <si>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</si>
  <si>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</si>
  <si>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</si>
  <si>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</si>
  <si>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</si>
  <si>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</si>
  <si>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</si>
  <si>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</si>
  <si>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</si>
  <si>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</si>
  <si>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</si>
  <si>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</si>
  <si>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</si>
  <si>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</si>
  <si>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</si>
  <si>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</si>
  <si>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</si>
  <si>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</si>
  <si>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</si>
  <si>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</si>
  <si>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</si>
  <si>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</si>
  <si>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</si>
  <si>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</si>
  <si>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</si>
  <si>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</si>
  <si>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</si>
  <si>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</si>
  <si>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</si>
  <si>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</si>
  <si>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</si>
  <si>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</si>
  <si>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</si>
  <si>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</si>
  <si>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</si>
  <si>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</si>
  <si>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</si>
  <si>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</si>
  <si>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</si>
  <si>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</si>
  <si>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</si>
  <si>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</si>
  <si>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</si>
  <si>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</si>
  <si>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</si>
  <si>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</si>
  <si>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</si>
  <si>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</si>
  <si>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</si>
  <si>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</si>
  <si>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</si>
  <si>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</si>
  <si>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</si>
  <si>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</si>
  <si>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</si>
  <si>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</si>
  <si>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</si>
  <si>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</si>
  <si>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</si>
  <si>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</si>
  <si>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</si>
  <si>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</si>
  <si>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</si>
  <si>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</si>
  <si>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</si>
  <si>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</si>
  <si>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</si>
  <si>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</si>
  <si>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</si>
  <si>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</si>
  <si>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</si>
  <si>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</si>
  <si>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</si>
  <si>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</si>
  <si>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</si>
  <si>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</si>
  <si>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</si>
  <si>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</si>
  <si>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</si>
  <si>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</si>
  <si>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</si>
  <si>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</si>
  <si>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</si>
  <si>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</si>
  <si>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</si>
  <si>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</si>
  <si>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</si>
  <si>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</si>
  <si>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</si>
  <si>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</si>
  <si>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</si>
  <si>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</si>
  <si>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</si>
  <si>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</si>
  <si>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</si>
  <si>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</si>
  <si>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</si>
  <si>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</si>
  <si>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</si>
  <si>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</si>
  <si>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</si>
  <si>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</si>
  <si>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</si>
  <si>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</si>
  <si>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</si>
  <si>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</si>
  <si>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</si>
  <si>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</si>
  <si>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</si>
  <si>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</si>
  <si>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</si>
  <si>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</si>
  <si>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</si>
  <si>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</si>
  <si>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</si>
  <si>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</si>
  <si>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</si>
  <si>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</si>
  <si>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</si>
  <si>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</si>
  <si>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</si>
  <si>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</si>
  <si>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</si>
  <si>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</si>
  <si>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</si>
  <si>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</si>
  <si>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</si>
  <si>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</si>
  <si>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</si>
  <si>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</si>
  <si>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</si>
  <si>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</si>
  <si>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</si>
  <si>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</si>
  <si>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</si>
  <si>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</si>
  <si>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</si>
  <si>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</si>
  <si>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</si>
  <si>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</si>
  <si>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</si>
  <si>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</si>
  <si>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</si>
  <si>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</si>
  <si>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</si>
  <si>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</si>
  <si>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</si>
  <si>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</si>
  <si>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</si>
  <si>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</si>
  <si>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</si>
  <si>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</si>
  <si>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</si>
  <si>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</si>
  <si>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</si>
  <si>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</si>
  <si>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</si>
  <si>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</si>
  <si>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</si>
  <si>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</si>
  <si>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</si>
  <si>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</si>
  <si>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</si>
  <si>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</si>
  <si>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</si>
  <si>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</si>
  <si>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</si>
  <si>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</si>
  <si>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</si>
  <si>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</si>
  <si>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</si>
  <si>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</si>
  <si>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</si>
  <si>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</si>
  <si>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</si>
  <si>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</si>
  <si>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</si>
  <si>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</si>
  <si>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</si>
  <si>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</si>
  <si>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</si>
  <si>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</si>
  <si>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</si>
  <si>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</si>
  <si>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</si>
  <si>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</si>
  <si>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</si>
  <si>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</si>
  <si>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</si>
  <si>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</si>
  <si>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</si>
  <si>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</si>
  <si>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</si>
  <si>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</si>
  <si>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</si>
  <si>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</si>
  <si>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</si>
  <si>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</si>
  <si>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</si>
  <si>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</si>
  <si>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</si>
  <si>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</si>
  <si>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</si>
  <si>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</si>
  <si>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</si>
  <si>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</si>
  <si>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</si>
  <si>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</si>
  <si>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</si>
  <si>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</si>
  <si>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</si>
  <si>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</si>
  <si>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</si>
  <si>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</si>
  <si>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</si>
  <si>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</si>
  <si>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</si>
  <si>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</si>
  <si>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</si>
  <si>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</si>
  <si>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</si>
  <si>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</si>
  <si>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</si>
  <si>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</si>
  <si>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</si>
  <si>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</si>
  <si>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</si>
  <si>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</si>
  <si>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</si>
  <si>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</si>
  <si>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</si>
  <si>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</si>
  <si>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</si>
  <si>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</si>
  <si>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</si>
  <si>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</si>
  <si>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</si>
  <si>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</si>
  <si>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</si>
  <si>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</si>
  <si>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</si>
  <si>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</si>
  <si>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</si>
  <si>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</si>
  <si>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</si>
  <si>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</si>
  <si>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</si>
  <si>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</si>
  <si>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</si>
  <si>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</si>
  <si>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</si>
  <si>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</si>
  <si>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</si>
  <si>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</si>
  <si>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</si>
  <si>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</si>
  <si>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</si>
  <si>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</si>
  <si>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</si>
  <si>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</si>
  <si>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</si>
  <si>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</si>
  <si>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</si>
  <si>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</si>
  <si>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</si>
  <si>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</si>
  <si>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</si>
  <si>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</si>
  <si>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</si>
  <si>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</si>
  <si>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</si>
  <si>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</si>
  <si>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</si>
  <si>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</si>
  <si>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</si>
  <si>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</si>
  <si>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</si>
  <si>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</si>
  <si>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</si>
  <si>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</si>
  <si>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</si>
  <si>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</si>
  <si>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</si>
  <si>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</si>
  <si>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</si>
  <si>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</si>
  <si>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</si>
  <si>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</si>
  <si>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</si>
  <si>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</si>
  <si>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</si>
  <si>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</si>
  <si>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</si>
  <si>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</si>
  <si>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</si>
  <si>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</si>
  <si>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</si>
  <si>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</si>
  <si>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</si>
  <si>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</si>
  <si>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</si>
  <si>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</si>
  <si>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</si>
  <si>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</si>
  <si>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</si>
  <si>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</si>
  <si>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</si>
  <si>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</si>
  <si>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</si>
  <si>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</si>
  <si>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</si>
  <si>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</si>
  <si>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</si>
  <si>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</si>
  <si>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</si>
  <si>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</si>
  <si>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</si>
  <si>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</si>
  <si>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</si>
  <si>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</si>
  <si>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</si>
  <si>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</si>
  <si>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</si>
  <si>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</si>
  <si>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</si>
  <si>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</si>
  <si>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</si>
  <si>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</si>
  <si>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</si>
  <si>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</si>
  <si>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</si>
  <si>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</si>
  <si>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</si>
  <si>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</si>
  <si>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</si>
  <si>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</si>
  <si>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</si>
  <si>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</si>
  <si>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</si>
  <si>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</si>
  <si>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</si>
  <si>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</si>
  <si>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</si>
  <si>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</si>
  <si>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</si>
  <si>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</si>
  <si>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</si>
  <si>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</si>
  <si>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</si>
  <si>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</si>
  <si>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</si>
  <si>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</si>
  <si>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</si>
  <si>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</si>
  <si>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</si>
  <si>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</si>
  <si>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</si>
  <si>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</si>
  <si>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</si>
  <si>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</si>
  <si>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</si>
  <si>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</si>
  <si>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</si>
  <si>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</si>
  <si>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</si>
  <si>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</si>
  <si>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</si>
  <si>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</si>
  <si>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</si>
  <si>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</si>
  <si>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</si>
  <si>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</si>
  <si>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</si>
  <si>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</si>
  <si>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</si>
  <si>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</si>
  <si>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</si>
  <si>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</si>
  <si>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</si>
  <si>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</si>
  <si>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</si>
  <si>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</si>
  <si>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</si>
  <si>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</si>
  <si>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</si>
  <si>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</si>
  <si>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</si>
  <si>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</si>
  <si>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</si>
  <si>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</si>
  <si>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</si>
  <si>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</si>
  <si>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</si>
  <si>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</si>
  <si>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</si>
  <si>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</si>
  <si>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</si>
  <si>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</si>
  <si>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</si>
  <si>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</si>
  <si>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</si>
  <si>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</si>
  <si>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</si>
  <si>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</si>
  <si>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</si>
  <si>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</si>
  <si>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</si>
  <si>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</si>
  <si>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</si>
  <si>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</si>
  <si>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</si>
  <si>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</si>
  <si>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</si>
  <si>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</si>
  <si>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</si>
  <si>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</si>
  <si>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</si>
  <si>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</si>
  <si>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</si>
  <si>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</si>
  <si>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</si>
  <si>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</si>
  <si>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</si>
  <si>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</si>
  <si>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</si>
  <si>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</si>
  <si>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</si>
  <si>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</si>
  <si>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</si>
  <si>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</si>
  <si>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</si>
  <si>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</si>
  <si>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</si>
  <si>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</si>
  <si>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</si>
  <si>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</si>
  <si>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</si>
  <si>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</si>
  <si>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</si>
  <si>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</si>
  <si>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</si>
  <si>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</si>
  <si>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</si>
  <si>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</si>
  <si>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</si>
  <si>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</si>
  <si>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</si>
  <si>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</si>
  <si>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</si>
  <si>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</si>
  <si>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</si>
  <si>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</si>
  <si>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</si>
  <si>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</si>
  <si>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</si>
  <si>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</si>
  <si>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</si>
  <si>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</si>
  <si>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</si>
  <si>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</si>
  <si>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</si>
  <si>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</si>
  <si>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</si>
  <si>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</si>
  <si>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</si>
  <si>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</si>
  <si>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</si>
  <si>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</si>
  <si>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</si>
  <si>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</si>
  <si>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</si>
  <si>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</si>
  <si>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</si>
  <si>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</si>
  <si>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</si>
  <si>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</si>
  <si>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</si>
  <si>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</si>
  <si>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</si>
  <si>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</si>
  <si>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</si>
  <si>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</si>
  <si>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</si>
  <si>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</si>
  <si>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</si>
  <si>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</si>
  <si>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</si>
  <si>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</si>
  <si>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</si>
  <si>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</si>
  <si>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</si>
  <si>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</si>
  <si>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</si>
  <si>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</si>
  <si>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</si>
  <si>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</si>
  <si>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</si>
  <si>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</si>
  <si>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</si>
  <si>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</si>
  <si>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</si>
  <si>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</si>
  <si>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</si>
  <si>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</si>
  <si>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</si>
  <si>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</si>
  <si>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</si>
  <si>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</si>
  <si>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</si>
  <si>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</si>
  <si>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</si>
  <si>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</si>
  <si>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</si>
  <si>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</si>
  <si>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</si>
  <si>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</si>
  <si>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</si>
  <si>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</si>
  <si>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</si>
  <si>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</si>
  <si>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</si>
  <si>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</si>
  <si>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</si>
  <si>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</si>
  <si>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</si>
  <si>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</si>
  <si>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</si>
  <si>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</si>
  <si>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</si>
  <si>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</si>
  <si>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</si>
  <si>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</si>
  <si>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</si>
  <si>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</si>
  <si>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</si>
  <si>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</si>
  <si>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</si>
  <si>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</si>
  <si>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</si>
  <si>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</si>
  <si>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</si>
  <si>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</si>
  <si>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</si>
  <si>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</si>
  <si>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</si>
  <si>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</si>
  <si>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</si>
  <si>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</si>
  <si>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</si>
  <si>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</si>
  <si>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</si>
  <si>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</si>
  <si>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</si>
  <si>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</si>
  <si>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</si>
  <si>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</si>
  <si>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</si>
  <si>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</si>
  <si>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</si>
  <si>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</si>
  <si>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</si>
  <si>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</si>
  <si>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</si>
  <si>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</si>
  <si>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</si>
  <si>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</si>
  <si>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</si>
  <si>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</si>
  <si>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</si>
  <si>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</si>
  <si>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</si>
  <si>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</si>
  <si>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</si>
  <si>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</si>
  <si>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</si>
  <si>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</si>
  <si>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</si>
  <si>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</si>
  <si>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</si>
  <si>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</si>
  <si>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</si>
  <si>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</si>
  <si>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</si>
  <si>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</si>
  <si>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</si>
  <si>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</si>
  <si>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</si>
  <si>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</si>
  <si>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</si>
  <si>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</si>
  <si>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</si>
  <si>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</si>
  <si>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</si>
  <si>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</si>
  <si>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</si>
  <si>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</si>
  <si>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</si>
  <si>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</si>
  <si>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</si>
  <si>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</si>
  <si>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</si>
  <si>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</si>
  <si>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</si>
  <si>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</si>
  <si>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</si>
  <si>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</si>
  <si>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</si>
  <si>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</si>
  <si>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</si>
  <si>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</si>
  <si>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</si>
  <si>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</si>
  <si>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</si>
  <si>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</si>
  <si>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</si>
  <si>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</si>
  <si>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</si>
  <si>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</si>
  <si>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</si>
  <si>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</si>
  <si>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</si>
  <si>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</si>
  <si>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</si>
  <si>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</si>
  <si>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</si>
  <si>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</si>
  <si>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</si>
  <si>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</si>
  <si>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</si>
  <si>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</si>
  <si>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</si>
  <si>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</si>
  <si>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</si>
  <si>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</si>
  <si>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</si>
  <si>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</si>
  <si>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</si>
  <si>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</si>
  <si>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</si>
  <si>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</si>
  <si>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</si>
  <si>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</si>
  <si>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</si>
  <si>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</si>
  <si>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</si>
  <si>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</si>
  <si>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</si>
  <si>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</si>
  <si>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</si>
  <si>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</si>
  <si>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</si>
  <si>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</si>
  <si>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</si>
  <si>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</si>
  <si>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</si>
  <si>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</si>
  <si>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</si>
  <si>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</si>
  <si>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</si>
  <si>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</si>
  <si>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</si>
  <si>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</si>
  <si>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</si>
  <si>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</si>
  <si>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</si>
  <si>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</si>
  <si>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</si>
  <si>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</si>
  <si>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</si>
  <si>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</si>
  <si>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</si>
  <si>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</si>
  <si>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</si>
  <si>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</si>
  <si>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</si>
  <si>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</si>
  <si>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</si>
  <si>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</si>
  <si>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</si>
  <si>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</si>
  <si>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</si>
  <si>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</si>
  <si>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</si>
  <si>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</si>
  <si>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</si>
  <si>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</si>
  <si>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</si>
  <si>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</si>
  <si>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</si>
  <si>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</si>
  <si>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</si>
  <si>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</si>
  <si>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</si>
  <si>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</si>
  <si>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</si>
  <si>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</si>
  <si>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</si>
  <si>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</si>
  <si>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</si>
  <si>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</si>
  <si>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</si>
  <si>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</si>
  <si>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</si>
  <si>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</si>
  <si>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</si>
  <si>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</si>
  <si>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</si>
  <si>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</si>
  <si>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</si>
  <si>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</si>
  <si>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</si>
  <si>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</si>
  <si>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</si>
  <si>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</si>
  <si>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</si>
  <si>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</si>
  <si>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</si>
  <si>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</si>
  <si>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</si>
  <si>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</si>
  <si>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</si>
  <si>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</si>
  <si>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</si>
  <si>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</si>
  <si>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</si>
  <si>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</si>
  <si>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</si>
  <si>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</si>
  <si>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</si>
  <si>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</si>
  <si>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</si>
  <si>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</si>
  <si>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</si>
  <si>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</si>
  <si>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</si>
  <si>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</si>
  <si>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</si>
  <si>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</si>
  <si>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</si>
  <si>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</si>
  <si>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</si>
  <si>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</si>
  <si>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</si>
  <si>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</si>
  <si>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</si>
  <si>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</si>
  <si>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</si>
  <si>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</si>
  <si>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</si>
  <si>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</si>
  <si>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</si>
  <si>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</si>
  <si>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</si>
  <si>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</si>
  <si>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</si>
  <si>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</si>
  <si>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</si>
  <si>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</si>
  <si>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</si>
  <si>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</si>
  <si>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</si>
  <si>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</si>
  <si>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</si>
  <si>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</si>
  <si>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</si>
  <si>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</si>
  <si>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</si>
  <si>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</si>
  <si>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</si>
  <si>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</si>
  <si>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</si>
  <si>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</si>
  <si>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</si>
  <si>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</si>
  <si>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</si>
  <si>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</si>
  <si>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</si>
  <si>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</si>
  <si>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</si>
  <si>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</si>
  <si>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</si>
  <si>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</si>
  <si>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</si>
  <si>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</si>
  <si>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</si>
  <si>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</si>
  <si>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</si>
  <si>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</si>
  <si>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</si>
  <si>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</si>
  <si>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</si>
  <si>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</si>
  <si>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</si>
  <si>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</si>
  <si>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</si>
  <si>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</si>
  <si>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</si>
  <si>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</si>
  <si>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</si>
  <si>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</si>
  <si>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</si>
  <si>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</si>
  <si>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</si>
  <si>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</si>
  <si>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</si>
  <si>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</si>
  <si>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</si>
  <si>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</si>
  <si>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</si>
  <si>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</si>
  <si>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</si>
  <si>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</si>
  <si>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</si>
  <si>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</si>
  <si>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</si>
  <si>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</si>
  <si>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</si>
  <si>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</si>
  <si>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</si>
  <si>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</si>
  <si>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</si>
  <si>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</si>
  <si>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</si>
  <si>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</si>
  <si>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</si>
  <si>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</si>
  <si>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</si>
  <si>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</si>
  <si>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</si>
  <si>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</si>
  <si>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</si>
  <si>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</si>
  <si>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</si>
  <si>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</si>
  <si>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</si>
  <si>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</si>
  <si>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</si>
  <si>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</si>
  <si>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</si>
  <si>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</si>
  <si>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</si>
  <si>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</si>
  <si>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</si>
  <si>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</si>
  <si>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</si>
  <si>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</si>
  <si>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</si>
  <si>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</si>
  <si>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</si>
  <si>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</si>
  <si>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</si>
  <si>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</si>
  <si>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</si>
  <si>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</si>
  <si>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</si>
  <si>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</si>
  <si>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</si>
  <si>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</si>
  <si>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</si>
  <si>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</si>
  <si>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</si>
  <si>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</si>
  <si>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</si>
  <si>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</si>
  <si>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</si>
  <si>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</si>
  <si>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</si>
  <si>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</si>
  <si>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</si>
  <si>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</si>
  <si>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</si>
  <si>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</si>
  <si>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</si>
  <si>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</si>
  <si>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</si>
  <si>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</si>
  <si>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</si>
  <si>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</si>
  <si>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</si>
  <si>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</si>
  <si>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</si>
  <si>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</si>
  <si>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</si>
  <si>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</si>
  <si>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</si>
  <si>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</si>
  <si>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</si>
  <si>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</si>
  <si>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</si>
  <si>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</si>
  <si>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</si>
  <si>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</si>
  <si>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</si>
  <si>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</si>
  <si>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</si>
  <si>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</si>
  <si>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</si>
  <si>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</si>
  <si>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</si>
  <si>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</si>
  <si>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</si>
  <si>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</si>
  <si>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</si>
  <si>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</si>
  <si>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</si>
  <si>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</si>
  <si>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</si>
  <si>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</si>
  <si>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</si>
  <si>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</si>
  <si>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</si>
  <si>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</si>
  <si>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</si>
  <si>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</si>
  <si>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</si>
  <si>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</si>
  <si>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</si>
  <si>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</si>
  <si>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</si>
  <si>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</si>
  <si>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</si>
  <si>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</si>
  <si>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</si>
  <si>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</si>
  <si>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</si>
  <si>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</si>
  <si>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</si>
  <si>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</si>
  <si>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</si>
  <si>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</si>
  <si>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</si>
  <si>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</si>
  <si>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</si>
  <si>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</si>
  <si>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</si>
  <si>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</si>
  <si>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</si>
  <si>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</si>
  <si>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</si>
  <si>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</si>
  <si>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</si>
  <si>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</si>
  <si>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</si>
  <si>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</si>
  <si>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</si>
  <si>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</si>
  <si>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</si>
  <si>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</si>
  <si>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</si>
  <si>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</si>
  <si>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</si>
  <si>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</si>
  <si>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</si>
  <si>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</si>
  <si>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</si>
  <si>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</si>
  <si>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</si>
  <si>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</si>
  <si>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</si>
  <si>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</si>
  <si>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</si>
  <si>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</si>
  <si>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</si>
  <si>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</si>
  <si>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</si>
  <si>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</si>
  <si>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</si>
  <si>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</si>
  <si>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</si>
  <si>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</si>
  <si>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</si>
  <si>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</si>
  <si>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</si>
  <si>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</si>
  <si>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</si>
  <si>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</si>
  <si>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</si>
  <si>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</si>
  <si>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</si>
  <si>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</si>
  <si>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</si>
  <si>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</si>
  <si>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</si>
  <si>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</si>
  <si>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</si>
  <si>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</si>
  <si>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</si>
  <si>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</si>
  <si>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</si>
  <si>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</si>
  <si>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</si>
  <si>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</si>
  <si>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</si>
  <si>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</si>
  <si>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</si>
  <si>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</si>
  <si>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</si>
  <si>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</si>
  <si>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</si>
  <si>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</si>
  <si>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</si>
  <si>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</si>
  <si>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</si>
  <si>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</si>
  <si>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</si>
  <si>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</si>
  <si>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</si>
  <si>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</si>
  <si>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</si>
  <si>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</si>
  <si>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</si>
  <si>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</si>
  <si>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</si>
  <si>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</si>
  <si>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</si>
  <si>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</si>
  <si>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</si>
  <si>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</si>
  <si>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</si>
  <si>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</si>
  <si>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</si>
  <si>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</si>
  <si>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</si>
  <si>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</si>
  <si>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</si>
  <si>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</si>
  <si>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</si>
  <si>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</si>
  <si>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</si>
  <si>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</si>
  <si>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</si>
  <si>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</si>
  <si>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</si>
  <si>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</si>
  <si>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</si>
  <si>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</si>
  <si>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</si>
  <si>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</si>
  <si>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</si>
  <si>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</si>
  <si>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</si>
  <si>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</si>
  <si>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</si>
  <si>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</si>
  <si>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</si>
  <si>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</si>
  <si>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</si>
  <si>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</si>
  <si>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</si>
  <si>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</si>
  <si>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</si>
  <si>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</si>
  <si>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</si>
  <si>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</si>
  <si>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</si>
  <si>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</si>
  <si>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</si>
  <si>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</si>
  <si>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</si>
  <si>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</si>
  <si>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</si>
  <si>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</si>
  <si>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</si>
  <si>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</si>
  <si>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</si>
  <si>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</si>
  <si>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</si>
  <si>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</si>
  <si>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</si>
  <si>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</si>
  <si>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</si>
  <si>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</si>
  <si>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</si>
  <si>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</si>
  <si>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</si>
  <si>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</si>
  <si>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</si>
  <si>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</si>
  <si>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</si>
  <si>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</si>
  <si>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</si>
  <si>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</si>
  <si>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</si>
  <si>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</si>
  <si>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</si>
  <si>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</si>
  <si>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</si>
  <si>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</si>
  <si>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</si>
  <si>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</si>
  <si>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</si>
  <si>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</si>
  <si>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</si>
  <si>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</si>
  <si>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</si>
  <si>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</si>
  <si>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</si>
  <si>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</si>
  <si>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</si>
  <si>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</si>
  <si>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</si>
  <si>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</si>
  <si>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</si>
  <si>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</si>
  <si>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</si>
  <si>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</si>
  <si>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</si>
  <si>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</si>
  <si>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</si>
  <si>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</si>
  <si>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</si>
  <si>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</si>
  <si>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</si>
  <si>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</si>
  <si>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</si>
  <si>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</si>
  <si>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</si>
  <si>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</si>
  <si>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</si>
  <si>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</si>
  <si>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</si>
  <si>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</si>
  <si>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</si>
  <si>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</si>
  <si>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</si>
  <si>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</si>
  <si>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</si>
  <si>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</si>
  <si>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</si>
  <si>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</si>
  <si>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</si>
  <si>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</si>
  <si>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</si>
  <si>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</si>
  <si>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</si>
  <si>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</si>
  <si>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</si>
  <si>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</si>
  <si>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</si>
  <si>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</si>
  <si>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</si>
  <si>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</si>
  <si>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</si>
  <si>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</si>
  <si>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</si>
  <si>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</si>
  <si>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</si>
  <si>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</si>
  <si>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</si>
  <si>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</si>
  <si>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</si>
  <si>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</si>
  <si>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</si>
  <si>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</si>
  <si>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</si>
  <si>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</si>
  <si>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</si>
  <si>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</si>
  <si>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</si>
  <si>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</si>
  <si>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</si>
  <si>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</si>
  <si>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</si>
  <si>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</si>
  <si>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</si>
  <si>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</si>
  <si>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</si>
  <si>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</si>
  <si>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</si>
  <si>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</si>
  <si>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</si>
  <si>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</si>
  <si>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</si>
  <si>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</si>
  <si>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</si>
  <si>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</si>
  <si>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</si>
  <si>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</si>
  <si>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</si>
  <si>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</si>
  <si>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</si>
  <si>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</si>
  <si>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</si>
  <si>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</si>
  <si>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</si>
  <si>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</si>
  <si>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</si>
  <si>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</si>
  <si>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</si>
  <si>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</si>
  <si>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</si>
  <si>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</si>
  <si>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</si>
  <si>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</si>
  <si>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</si>
  <si>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</si>
  <si>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</si>
  <si>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</si>
  <si>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</si>
  <si>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</si>
  <si>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</si>
  <si>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</si>
  <si>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</si>
  <si>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</si>
  <si>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</si>
  <si>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</si>
  <si>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</si>
  <si>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</si>
  <si>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</si>
  <si>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</si>
  <si>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</si>
  <si>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</si>
  <si>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</si>
  <si>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</si>
  <si>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</si>
  <si>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</si>
  <si>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</si>
  <si>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</si>
  <si>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</si>
  <si>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</si>
  <si>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</si>
  <si>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</si>
  <si>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</si>
  <si>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</si>
  <si>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</si>
  <si>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</si>
  <si>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</si>
  <si>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</si>
  <si>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</si>
  <si>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</si>
  <si>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</si>
  <si>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</si>
  <si>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</si>
  <si>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</si>
  <si>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</si>
  <si>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</si>
  <si>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</si>
  <si>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</si>
  <si>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</si>
  <si>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</si>
  <si>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</si>
  <si>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</si>
  <si>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</si>
  <si>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</si>
  <si>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</si>
  <si>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</si>
  <si>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</si>
  <si>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</si>
  <si>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</si>
  <si>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</si>
  <si>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</si>
  <si>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</si>
  <si>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</si>
  <si>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</si>
  <si>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</si>
  <si>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</si>
  <si>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</si>
  <si>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</si>
  <si>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</si>
  <si>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</si>
  <si>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</si>
  <si>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</si>
  <si>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</si>
  <si>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</si>
  <si>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</si>
  <si>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</si>
  <si>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</si>
  <si>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</si>
  <si>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</si>
  <si>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</si>
  <si>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</si>
  <si>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</si>
  <si>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</si>
  <si>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</si>
  <si>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</si>
  <si>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</si>
  <si>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</si>
  <si>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</si>
  <si>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</si>
  <si>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</si>
  <si>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</si>
  <si>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</si>
  <si>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</si>
  <si>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</si>
  <si>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</si>
  <si>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</si>
  <si>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</si>
  <si>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</si>
  <si>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</si>
  <si>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</si>
  <si>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</si>
  <si>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</si>
  <si>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</si>
  <si>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</si>
  <si>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</si>
  <si>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</si>
  <si>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</si>
  <si>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</si>
  <si>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</si>
  <si>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</si>
  <si>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</si>
  <si>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</si>
  <si>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</si>
  <si>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</si>
  <si>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</si>
  <si>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</si>
  <si>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</si>
  <si>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</si>
  <si>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</si>
  <si>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</si>
  <si>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</si>
  <si>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</si>
  <si>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</si>
  <si>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</si>
  <si>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</si>
  <si>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</si>
  <si>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</si>
  <si>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</si>
  <si>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</si>
  <si>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</si>
  <si>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</si>
  <si>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</si>
  <si>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</si>
  <si>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</si>
  <si>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</si>
  <si>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</si>
  <si>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</si>
  <si>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</si>
  <si>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</si>
  <si>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</si>
  <si>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</si>
  <si>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</si>
  <si>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</si>
  <si>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</si>
  <si>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</si>
  <si>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</si>
  <si>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</si>
  <si>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</si>
  <si>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</si>
  <si>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</si>
  <si>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</si>
  <si>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</si>
  <si>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</si>
  <si>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</si>
  <si>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</si>
  <si>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</si>
  <si>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</si>
  <si>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</si>
  <si>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</si>
  <si>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</si>
  <si>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</si>
  <si>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</si>
  <si>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</si>
  <si>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</si>
  <si>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</si>
  <si>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</si>
  <si>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</si>
  <si>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</si>
  <si>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</si>
  <si>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</si>
  <si>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</si>
  <si>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</si>
  <si>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</si>
  <si>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</si>
  <si>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</si>
  <si>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</si>
  <si>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</si>
  <si>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</si>
  <si>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</si>
  <si>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</si>
  <si>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</si>
  <si>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</si>
  <si>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</si>
  <si>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</si>
  <si>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</si>
  <si>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</si>
  <si>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</si>
  <si>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</si>
  <si>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</si>
  <si>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</si>
  <si>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</si>
  <si>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</si>
  <si>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</si>
  <si>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</si>
  <si>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</si>
  <si>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</si>
  <si>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</si>
  <si>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</si>
  <si>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</si>
  <si>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</si>
  <si>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</si>
  <si>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</si>
  <si>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</si>
  <si>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</si>
  <si>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</si>
  <si>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</si>
  <si>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</si>
  <si>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</si>
  <si>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</si>
  <si>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</si>
  <si>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</si>
  <si>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</si>
  <si>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</si>
  <si>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</si>
  <si>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</si>
  <si>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</si>
  <si>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</si>
  <si>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</si>
  <si>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</si>
  <si>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</si>
  <si>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</si>
  <si>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</si>
  <si>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</si>
  <si>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</si>
  <si>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</si>
  <si>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</si>
  <si>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</si>
  <si>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</si>
  <si>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</si>
  <si>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</si>
  <si>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</si>
  <si>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</si>
  <si>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</si>
  <si>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</si>
  <si>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</si>
  <si>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</si>
  <si>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</si>
  <si>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</si>
  <si>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</si>
  <si>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</si>
  <si>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</si>
  <si>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</si>
  <si>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</si>
  <si>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</si>
  <si>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</si>
  <si>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</si>
  <si>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</si>
  <si>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</si>
  <si>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</si>
  <si>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</si>
  <si>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</si>
  <si>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</si>
  <si>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</si>
  <si>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</si>
  <si>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</si>
  <si>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</si>
  <si>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</si>
  <si>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</si>
  <si>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</si>
  <si>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</si>
  <si>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</si>
  <si>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</si>
  <si>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</si>
  <si>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</si>
  <si>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</si>
  <si>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</si>
  <si>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</si>
  <si>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</si>
  <si>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</si>
  <si>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</si>
  <si>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</si>
  <si>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</si>
  <si>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</si>
  <si>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</si>
  <si>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</si>
  <si>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</si>
  <si>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</si>
  <si>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</si>
  <si>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</si>
  <si>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</si>
  <si>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</si>
  <si>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</si>
  <si>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</si>
  <si>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</si>
  <si>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</si>
  <si>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</si>
  <si>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</si>
  <si>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</si>
  <si>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</si>
  <si>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</si>
  <si>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</si>
  <si>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</si>
  <si>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</si>
  <si>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</si>
  <si>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</si>
  <si>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</si>
  <si>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</si>
  <si>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</si>
  <si>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</si>
  <si>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</si>
  <si>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</si>
  <si>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</si>
  <si>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</si>
  <si>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</si>
  <si>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</si>
  <si>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</si>
  <si>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</si>
  <si>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</si>
  <si>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</si>
  <si>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</si>
  <si>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</si>
  <si>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</si>
  <si>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</si>
  <si>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</si>
  <si>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</si>
  <si>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</si>
  <si>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</si>
  <si>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</si>
  <si>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</si>
  <si>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</si>
  <si>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</si>
  <si>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</si>
  <si>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</si>
  <si>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</si>
  <si>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</si>
  <si>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</si>
  <si>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</si>
  <si>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</si>
  <si>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</si>
  <si>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</si>
  <si>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</si>
  <si>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</si>
  <si>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</si>
  <si>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</si>
  <si>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</si>
  <si>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</si>
  <si>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</si>
  <si>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</si>
  <si>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</si>
  <si>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</si>
  <si>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</si>
  <si>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</si>
  <si>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</si>
  <si>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</si>
  <si>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</si>
  <si>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</si>
  <si>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</si>
  <si>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</si>
  <si>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</si>
  <si>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</si>
  <si>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</si>
  <si>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</si>
  <si>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</si>
  <si>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</si>
  <si>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</si>
  <si>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</si>
  <si>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</si>
  <si>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</si>
  <si>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</si>
  <si>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</si>
  <si>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</si>
  <si>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</si>
  <si>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</si>
  <si>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</si>
  <si>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</si>
  <si>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</si>
  <si>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</si>
  <si>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</si>
  <si>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</si>
  <si>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</si>
  <si>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</si>
  <si>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</si>
  <si>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</si>
  <si>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</si>
  <si>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</si>
  <si>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</si>
  <si>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</si>
  <si>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</si>
  <si>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</si>
  <si>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</si>
  <si>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</si>
  <si>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</si>
  <si>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</si>
  <si>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</si>
  <si>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</si>
  <si>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</si>
  <si>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</si>
  <si>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</si>
  <si>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</si>
  <si>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</si>
  <si>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</si>
  <si>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</si>
  <si>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</si>
  <si>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</si>
  <si>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</si>
  <si>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</si>
  <si>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</si>
  <si>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</si>
  <si>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</si>
  <si>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</si>
  <si>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</si>
  <si>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</si>
  <si>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</si>
  <si>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</si>
  <si>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</si>
  <si>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</si>
  <si>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</si>
  <si>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</si>
  <si>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</si>
  <si>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</si>
  <si>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</si>
  <si>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</si>
  <si>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</si>
  <si>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</si>
  <si>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</si>
  <si>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</si>
  <si>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</si>
  <si>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</si>
  <si>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</si>
  <si>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</si>
  <si>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</si>
  <si>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</si>
  <si>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</si>
  <si>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</si>
  <si>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</si>
  <si>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</si>
  <si>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</si>
  <si>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</si>
  <si>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</si>
  <si>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</si>
  <si>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</si>
  <si>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</si>
  <si>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</si>
  <si>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</si>
  <si>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</si>
  <si>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</si>
  <si>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</si>
  <si>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</si>
  <si>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</si>
  <si>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</si>
  <si>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</si>
  <si>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</si>
  <si>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</si>
  <si>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</si>
  <si>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</si>
  <si>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</si>
  <si>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</si>
  <si>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</si>
  <si>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</si>
  <si>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</si>
  <si>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</si>
  <si>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</si>
  <si>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</si>
  <si>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</si>
  <si>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</si>
  <si>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</si>
  <si>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</si>
  <si>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</si>
  <si>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</si>
  <si>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</si>
  <si>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</si>
  <si>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</si>
  <si>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</si>
  <si>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</si>
  <si>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</si>
  <si>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</si>
  <si>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</si>
  <si>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</si>
  <si>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</si>
  <si>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</si>
  <si>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</si>
  <si>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</si>
  <si>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</si>
  <si>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</si>
  <si>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</si>
  <si>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</si>
  <si>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</si>
  <si>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</si>
  <si>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</si>
  <si>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</si>
  <si>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</si>
  <si>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</si>
  <si>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</si>
  <si>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</si>
  <si>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</si>
  <si>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</si>
  <si>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</si>
  <si>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</si>
  <si>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</si>
  <si>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</si>
  <si>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</si>
  <si>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</si>
  <si>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</si>
  <si>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</si>
  <si>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</si>
  <si>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</si>
  <si>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</si>
  <si>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</si>
  <si>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</si>
  <si>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</si>
  <si>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</si>
  <si>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</si>
  <si>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</si>
  <si>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</si>
  <si>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</si>
  <si>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</si>
  <si>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</si>
  <si>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</si>
  <si>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</si>
  <si>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</si>
  <si>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</si>
  <si>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</si>
  <si>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</si>
  <si>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</si>
  <si>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</si>
  <si>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</si>
  <si>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</si>
  <si>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</si>
  <si>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</si>
  <si>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</si>
  <si>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</si>
  <si>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</si>
  <si>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</si>
  <si>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</si>
  <si>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</si>
  <si>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</si>
  <si>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</si>
  <si>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</si>
  <si>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</si>
  <si>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</si>
  <si>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</si>
  <si>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</si>
  <si>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</si>
  <si>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</si>
  <si>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</si>
  <si>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</si>
  <si>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</si>
  <si>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</si>
  <si>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</si>
  <si>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</si>
  <si>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</si>
  <si>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</si>
  <si>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</si>
  <si>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</si>
  <si>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</si>
  <si>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</si>
  <si>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</si>
  <si>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</si>
  <si>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</si>
  <si>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</si>
  <si>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</si>
  <si>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</si>
  <si>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</si>
  <si>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</si>
  <si>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</si>
  <si>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</si>
  <si>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</si>
  <si>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</si>
  <si>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</si>
  <si>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</si>
  <si>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</si>
  <si>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</si>
  <si>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</si>
  <si>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</si>
  <si>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</si>
  <si>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</si>
  <si>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</si>
  <si>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</si>
  <si>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</si>
  <si>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</si>
  <si>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</si>
  <si>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</si>
  <si>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</si>
  <si>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</si>
  <si>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</si>
  <si>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</si>
  <si>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</si>
  <si>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</si>
  <si>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</si>
  <si>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</si>
  <si>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</si>
  <si>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</si>
  <si>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</si>
  <si>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</si>
  <si>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</si>
  <si>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</si>
  <si>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</si>
  <si>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</si>
  <si>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</si>
  <si>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</si>
  <si>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</si>
  <si>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</si>
  <si>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</si>
  <si>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</si>
  <si>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</si>
  <si>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</si>
  <si>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</si>
  <si>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</si>
  <si>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</si>
  <si>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</si>
  <si>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</si>
  <si>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</si>
  <si>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</si>
  <si>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</si>
  <si>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</si>
  <si>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</si>
  <si>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</si>
  <si>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</si>
  <si>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</si>
  <si>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</si>
  <si>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</si>
  <si>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</si>
  <si>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</si>
  <si>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</si>
  <si>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</si>
  <si>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</si>
  <si>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</si>
  <si>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</si>
  <si>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</si>
  <si>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</si>
  <si>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</si>
  <si>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</si>
  <si>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</si>
  <si>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</si>
  <si>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</si>
  <si>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</si>
  <si>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</si>
  <si>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</si>
  <si>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</si>
  <si>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</si>
  <si>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</si>
  <si>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</si>
  <si>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</si>
  <si>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</si>
  <si>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</si>
  <si>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</si>
  <si>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</si>
  <si>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</si>
  <si>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</si>
  <si>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</si>
  <si>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</si>
  <si>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</si>
  <si>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</si>
  <si>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</si>
  <si>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</si>
  <si>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</si>
  <si>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</si>
  <si>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</si>
  <si>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</si>
  <si>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</si>
  <si>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</si>
  <si>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</si>
  <si>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</si>
  <si>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</si>
  <si>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</si>
  <si>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</si>
  <si>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</si>
  <si>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</si>
  <si>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</si>
  <si>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</si>
  <si>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</si>
  <si>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</si>
  <si>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</si>
  <si>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</si>
  <si>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</si>
  <si>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</si>
  <si>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</si>
  <si>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</si>
  <si>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</si>
  <si>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</si>
  <si>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</si>
  <si>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</si>
  <si>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</si>
  <si>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</si>
  <si>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</si>
  <si>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</si>
  <si>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</si>
  <si>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</si>
  <si>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</si>
  <si>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</si>
  <si>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</si>
  <si>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</si>
  <si>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</si>
  <si>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</si>
  <si>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</si>
  <si>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</si>
  <si>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</si>
  <si>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</si>
  <si>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</si>
  <si>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</si>
  <si>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</si>
  <si>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</si>
  <si>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</si>
  <si>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</si>
  <si>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</si>
  <si>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</si>
  <si>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</si>
  <si>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</si>
  <si>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</si>
  <si>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</si>
  <si>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</si>
  <si>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</si>
  <si>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</si>
  <si>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</si>
  <si>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</si>
  <si>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</si>
  <si>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</si>
  <si>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</si>
  <si>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</si>
  <si>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</si>
  <si>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</si>
  <si>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</si>
  <si>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</si>
  <si>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</si>
  <si>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</si>
  <si>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</si>
  <si>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</si>
  <si>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</si>
  <si>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</si>
  <si>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</si>
  <si>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</si>
  <si>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</si>
  <si>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</si>
  <si>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</si>
  <si>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</si>
  <si>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</si>
  <si>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</si>
  <si>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</si>
  <si>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</si>
  <si>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</si>
  <si>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</si>
  <si>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</si>
  <si>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</si>
  <si>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</si>
  <si>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</si>
  <si>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</si>
  <si>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</si>
  <si>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</si>
  <si>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</si>
  <si>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</si>
  <si>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</si>
  <si>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</si>
  <si>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</si>
  <si>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</si>
  <si>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</si>
  <si>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</si>
  <si>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</si>
  <si>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</si>
  <si>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</si>
  <si>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</si>
  <si>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</si>
  <si>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</si>
  <si>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</si>
  <si>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</si>
  <si>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</si>
  <si>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</si>
  <si>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</si>
  <si>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</si>
  <si>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</si>
  <si>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</si>
  <si>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</si>
  <si>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</si>
  <si>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</si>
  <si>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</si>
  <si>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</si>
  <si>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</si>
  <si>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</si>
  <si>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</si>
  <si>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</si>
  <si>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</si>
  <si>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</si>
  <si>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</si>
  <si>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</si>
  <si>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</si>
  <si>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</si>
  <si>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</si>
  <si>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</si>
  <si>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</si>
  <si>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</si>
  <si>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</si>
  <si>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</si>
  <si>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</si>
  <si>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</si>
  <si>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</si>
  <si>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</si>
  <si>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</si>
  <si>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</si>
  <si>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</si>
  <si>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</si>
  <si>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</si>
  <si>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</si>
  <si>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</si>
  <si>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</si>
  <si>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</si>
  <si>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</si>
  <si>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</si>
  <si>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</si>
  <si>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</si>
  <si>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</si>
  <si>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</si>
  <si>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</si>
  <si>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</si>
  <si>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</si>
  <si>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</si>
  <si>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</si>
  <si>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</si>
  <si>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</si>
  <si>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</si>
  <si>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</si>
  <si>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</si>
  <si>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</si>
  <si>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</si>
  <si>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</si>
  <si>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</si>
  <si>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</si>
  <si>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</si>
  <si>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</si>
  <si>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</si>
  <si>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</si>
  <si>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</si>
  <si>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</si>
  <si>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</si>
  <si>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</si>
  <si>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</si>
  <si>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</si>
  <si>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</si>
  <si>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</si>
  <si>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</si>
  <si>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</si>
  <si>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</si>
  <si>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</si>
  <si>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</si>
  <si>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</si>
  <si>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</si>
  <si>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</si>
  <si>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</si>
  <si>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</si>
  <si>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</si>
  <si>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</si>
  <si>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</si>
  <si>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</si>
  <si>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</si>
  <si>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</si>
  <si>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</si>
  <si>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</si>
  <si>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</si>
  <si>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</si>
  <si>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</si>
  <si>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</si>
  <si>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</si>
  <si>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</si>
  <si>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</si>
  <si>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</si>
  <si>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</si>
  <si>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</si>
  <si>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</si>
  <si>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</si>
  <si>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</si>
  <si>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</si>
  <si>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</si>
  <si>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</si>
  <si>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</si>
  <si>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</si>
  <si>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</si>
  <si>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</si>
  <si>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</si>
  <si>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</si>
  <si>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</si>
  <si>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</si>
  <si>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</si>
  <si>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</si>
  <si>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</si>
  <si>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</si>
  <si>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</si>
  <si>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</si>
  <si>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</si>
  <si>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</si>
  <si>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</si>
  <si>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</si>
  <si>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</si>
  <si>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</si>
  <si>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</si>
  <si>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</si>
  <si>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</si>
  <si>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</si>
  <si>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</si>
  <si>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</si>
  <si>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</si>
  <si>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</si>
  <si>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</si>
  <si>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</si>
  <si>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</si>
  <si>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</si>
  <si>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</si>
  <si>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</si>
  <si>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</si>
  <si>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</si>
  <si>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</si>
  <si>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</si>
  <si>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</si>
  <si>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</si>
  <si>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</si>
  <si>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</si>
  <si>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</si>
  <si>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</si>
  <si>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</si>
  <si>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</si>
  <si>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</si>
  <si>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</si>
  <si>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</si>
  <si>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</si>
  <si>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</si>
  <si>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</si>
  <si>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</si>
  <si>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</si>
  <si>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</si>
  <si>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</si>
  <si>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</si>
  <si>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</si>
  <si>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</si>
  <si>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</si>
  <si>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</si>
  <si>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</si>
  <si>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</si>
  <si>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</si>
  <si>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</si>
  <si>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</si>
  <si>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</si>
  <si>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</si>
  <si>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</si>
  <si>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</si>
  <si>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</si>
  <si>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</si>
  <si>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</si>
  <si>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</si>
  <si>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</si>
  <si>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</si>
  <si>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</si>
  <si>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</si>
  <si>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</si>
  <si>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</si>
  <si>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</si>
  <si>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</si>
  <si>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</si>
  <si>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</si>
  <si>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</si>
  <si>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</si>
  <si>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</si>
  <si>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</si>
  <si>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</si>
  <si>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</si>
  <si>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</si>
  <si>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</si>
  <si>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</si>
  <si>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</si>
  <si>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</si>
  <si>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</si>
  <si>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</si>
  <si>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</si>
  <si>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</si>
  <si>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</si>
  <si>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</si>
  <si>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</si>
  <si>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</si>
  <si>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</si>
  <si>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</si>
  <si>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</si>
  <si>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</si>
  <si>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</si>
  <si>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</si>
  <si>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</si>
  <si>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</si>
  <si>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</si>
  <si>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</si>
  <si>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</si>
  <si>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</si>
  <si>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</si>
  <si>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</si>
  <si>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</si>
  <si>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</si>
  <si>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</si>
  <si>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</si>
  <si>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</si>
  <si>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</si>
  <si>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</si>
  <si>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</si>
  <si>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</si>
  <si>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</si>
  <si>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</si>
  <si>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</si>
  <si>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</si>
  <si>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</si>
  <si>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</si>
  <si>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</si>
  <si>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</si>
  <si>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</si>
  <si>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</si>
  <si>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</si>
  <si>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</si>
  <si>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</si>
  <si>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</si>
  <si>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</si>
  <si>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</si>
  <si>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</si>
  <si>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</si>
  <si>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</si>
  <si>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</si>
  <si>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</si>
  <si>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</si>
  <si>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</si>
  <si>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</si>
  <si>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</si>
  <si>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</si>
  <si>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</si>
  <si>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</si>
  <si>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</si>
  <si>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</si>
  <si>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</si>
  <si>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</si>
  <si>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</si>
  <si>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</si>
  <si>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</si>
  <si>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</si>
  <si>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</si>
  <si>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</si>
  <si>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</si>
  <si>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</si>
  <si>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</si>
  <si>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</si>
  <si>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</si>
  <si>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</si>
  <si>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</si>
  <si>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</si>
  <si>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</si>
  <si>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</si>
  <si>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</si>
  <si>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</si>
  <si>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</si>
  <si>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</si>
  <si>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</si>
  <si>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</si>
  <si>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</si>
  <si>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</si>
  <si>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</si>
  <si>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</si>
  <si>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</si>
  <si>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</si>
  <si>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</si>
  <si>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</si>
  <si>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</si>
  <si>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</si>
  <si>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</si>
  <si>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</si>
  <si>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</si>
  <si>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</si>
  <si>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</si>
  <si>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</si>
  <si>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</si>
  <si>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</si>
  <si>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</si>
  <si>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</si>
  <si>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</si>
  <si>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</si>
  <si>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</si>
  <si>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</si>
  <si>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</si>
  <si>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</si>
  <si>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</si>
  <si>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</si>
  <si>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</si>
  <si>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</si>
  <si>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</si>
  <si>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</si>
  <si>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</si>
  <si>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</si>
  <si>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</si>
  <si>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</si>
  <si>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</si>
  <si>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</si>
  <si>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</si>
  <si>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</si>
  <si>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</si>
  <si>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</si>
  <si>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</si>
  <si>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</si>
  <si>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</si>
  <si>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</si>
  <si>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</si>
  <si>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</si>
  <si>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</si>
  <si>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</si>
  <si>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</si>
  <si>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</si>
  <si>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</si>
  <si>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</si>
  <si>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</si>
  <si>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</si>
  <si>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</si>
  <si>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</si>
  <si>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</si>
  <si>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</si>
  <si>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</si>
  <si>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</si>
  <si>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</si>
  <si>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</si>
  <si>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</si>
  <si>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</si>
  <si>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</si>
  <si>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</si>
  <si>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</si>
  <si>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</si>
  <si>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</si>
  <si>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</si>
  <si>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</si>
  <si>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</si>
  <si>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</si>
  <si>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</si>
  <si>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</si>
  <si>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</si>
  <si>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</si>
  <si>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</si>
  <si>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</si>
  <si>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</si>
  <si>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</si>
  <si>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</si>
  <si>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</si>
  <si>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</si>
  <si>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</si>
  <si>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</si>
  <si>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</si>
  <si>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</si>
  <si>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</si>
  <si>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</si>
  <si>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</si>
  <si>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</si>
  <si>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</si>
  <si>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</si>
  <si>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</si>
  <si>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</si>
  <si>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</si>
  <si>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</si>
  <si>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</si>
  <si>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</si>
  <si>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</si>
  <si>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</si>
  <si>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</si>
  <si>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</si>
  <si>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</si>
  <si>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</si>
  <si>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</si>
  <si>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</si>
  <si>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</si>
  <si>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</si>
  <si>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</si>
  <si>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</si>
  <si>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</si>
  <si>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</si>
  <si>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</si>
  <si>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</si>
  <si>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</si>
  <si>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</si>
  <si>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</si>
  <si>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</si>
  <si>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</si>
  <si>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</si>
  <si>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</si>
  <si>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</si>
  <si>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</si>
  <si>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</si>
  <si>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</si>
  <si>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</si>
  <si>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</si>
  <si>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</si>
  <si>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</si>
  <si>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</si>
  <si>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</si>
  <si>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</si>
  <si>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</si>
  <si>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</si>
  <si>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</si>
  <si>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</si>
  <si>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</si>
  <si>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</si>
  <si>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</si>
  <si>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</si>
  <si>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</si>
  <si>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</si>
  <si>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</si>
  <si>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</si>
  <si>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</si>
  <si>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</si>
  <si>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</si>
  <si>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</si>
  <si>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</si>
  <si>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</si>
  <si>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</si>
  <si>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</si>
  <si>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</si>
  <si>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</si>
  <si>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</si>
  <si>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</si>
  <si>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</si>
  <si>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</si>
  <si>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</si>
  <si>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</si>
  <si>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</si>
  <si>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</si>
  <si>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</si>
  <si>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</si>
  <si>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</si>
  <si>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</si>
  <si>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</si>
  <si>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</si>
  <si>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</si>
  <si>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</si>
  <si>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</si>
  <si>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</si>
  <si>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</si>
  <si>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</si>
  <si>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</si>
  <si>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</si>
  <si>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</si>
  <si>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</si>
  <si>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</si>
  <si>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</si>
  <si>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</si>
  <si>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</si>
  <si>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</si>
  <si>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</si>
  <si>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</si>
  <si>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</si>
  <si>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</si>
  <si>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</si>
  <si>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</si>
  <si>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</si>
  <si>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</si>
  <si>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</si>
  <si>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</si>
  <si>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</si>
  <si>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</si>
  <si>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</si>
  <si>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</si>
  <si>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</si>
  <si>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</si>
  <si>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</si>
  <si>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</si>
  <si>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</si>
  <si>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</si>
  <si>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</si>
  <si>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</si>
  <si>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</si>
  <si>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</si>
  <si>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</si>
  <si>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</si>
  <si>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</si>
  <si>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</si>
  <si>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</si>
  <si>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</si>
  <si>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</si>
  <si>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</si>
  <si>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</si>
  <si>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</si>
  <si>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</si>
  <si>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</si>
  <si>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</si>
  <si>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</si>
  <si>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</si>
  <si>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</si>
  <si>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</si>
  <si>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</si>
  <si>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</si>
  <si>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</si>
  <si>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</si>
  <si>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</si>
  <si>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</si>
  <si>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</si>
  <si>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</si>
  <si>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</si>
  <si>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</si>
  <si>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</si>
  <si>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</si>
  <si>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</si>
  <si>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</si>
  <si>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</si>
  <si>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</si>
  <si>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</si>
  <si>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</si>
  <si>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</si>
  <si>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</si>
  <si>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</si>
  <si>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</si>
  <si>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</si>
  <si>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</si>
  <si>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</si>
  <si>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</si>
  <si>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</si>
  <si>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</si>
  <si>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</si>
  <si>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</si>
  <si>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</si>
  <si>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</si>
  <si>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</si>
  <si>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</si>
  <si>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</si>
  <si>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</si>
  <si>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</si>
  <si>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</si>
  <si>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</si>
  <si>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</si>
  <si>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</si>
  <si>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</si>
  <si>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</si>
  <si>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</si>
  <si>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</si>
  <si>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</si>
  <si>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</si>
  <si>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</si>
  <si>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</si>
  <si>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</si>
  <si>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</si>
  <si>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</si>
  <si>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</si>
  <si>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</si>
  <si>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</si>
  <si>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</si>
  <si>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</si>
  <si>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</si>
  <si>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</si>
  <si>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</si>
  <si>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</si>
  <si>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</si>
  <si>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</si>
  <si>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</si>
  <si>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</si>
  <si>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</si>
  <si>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</si>
  <si>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</si>
  <si>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</si>
  <si>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</si>
  <si>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</si>
  <si>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</si>
  <si>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</si>
  <si>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</si>
  <si>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</si>
  <si>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</si>
  <si>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</si>
  <si>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</si>
  <si>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</si>
  <si>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</si>
  <si>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</si>
  <si>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</si>
  <si>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</si>
  <si>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</si>
  <si>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</si>
  <si>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</si>
  <si>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</si>
  <si>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</si>
  <si>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</si>
  <si>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</si>
  <si>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</si>
  <si>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</si>
  <si>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</si>
  <si>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</si>
  <si>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</si>
  <si>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</si>
  <si>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</si>
  <si>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</si>
  <si>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</si>
  <si>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</si>
  <si>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</si>
  <si>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</si>
  <si>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</si>
  <si>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</si>
  <si>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</si>
  <si>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</si>
  <si>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</si>
  <si>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</si>
  <si>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</si>
  <si>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</si>
  <si>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</si>
  <si>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</si>
  <si>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</si>
  <si>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</si>
  <si>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</si>
  <si>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</si>
  <si>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</si>
  <si>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</si>
  <si>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</si>
  <si>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</si>
  <si>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</si>
  <si>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</si>
  <si>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</si>
  <si>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</si>
  <si>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</si>
  <si>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</si>
  <si>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</si>
  <si>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</si>
  <si>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</si>
  <si>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</si>
  <si>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</si>
  <si>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</si>
  <si>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</si>
  <si>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</si>
  <si>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</si>
  <si>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</si>
  <si>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</si>
  <si>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</si>
  <si>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</si>
  <si>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</si>
  <si>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</si>
  <si>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</si>
  <si>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</si>
  <si>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</si>
  <si>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</si>
  <si>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</si>
  <si>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</si>
  <si>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</si>
  <si>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</si>
  <si>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</si>
  <si>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</si>
  <si>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</si>
  <si>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</si>
  <si>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</si>
  <si>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</si>
  <si>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</si>
  <si>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</si>
  <si>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</si>
  <si>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</si>
  <si>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</si>
  <si>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</si>
  <si>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</si>
  <si>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</si>
  <si>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</si>
  <si>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</si>
  <si>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</si>
  <si>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</si>
  <si>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</si>
  <si>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</si>
  <si>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</si>
  <si>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</si>
  <si>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</si>
  <si>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</si>
  <si>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</si>
  <si>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</si>
  <si>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</si>
  <si>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</si>
  <si>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</si>
  <si>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</si>
  <si>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</si>
  <si>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</si>
  <si>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</si>
  <si>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</si>
  <si>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</si>
  <si>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</si>
  <si>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</si>
  <si>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</si>
  <si>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</si>
  <si>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</si>
  <si>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</si>
  <si>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</si>
  <si>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</si>
  <si>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</si>
  <si>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</si>
  <si>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</si>
  <si>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</si>
  <si>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</si>
  <si>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</si>
  <si>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</si>
  <si>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</si>
  <si>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</si>
  <si>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</si>
  <si>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</si>
  <si>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</si>
  <si>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</si>
  <si>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</si>
  <si>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</si>
  <si>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</si>
  <si>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</si>
  <si>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</si>
  <si>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</si>
  <si>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</si>
  <si>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</si>
  <si>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</si>
  <si>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</si>
  <si>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</si>
  <si>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</si>
  <si>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</si>
  <si>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</si>
  <si>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</si>
  <si>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</si>
  <si>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</si>
  <si>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</si>
  <si>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</si>
  <si>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</si>
  <si>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</si>
  <si>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</si>
  <si>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</si>
  <si>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</si>
  <si>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</si>
  <si>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</si>
  <si>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</si>
  <si>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</si>
  <si>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</si>
  <si>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</si>
  <si>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</si>
  <si>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</si>
  <si>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</si>
  <si>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</si>
  <si>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</si>
  <si>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</si>
  <si>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</si>
  <si>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</si>
  <si>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</si>
  <si>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</si>
  <si>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</si>
  <si>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</si>
  <si>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</si>
  <si>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</si>
  <si>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</si>
  <si>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</si>
  <si>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</si>
  <si>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</si>
  <si>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</si>
  <si>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</si>
  <si>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</si>
  <si>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</si>
  <si>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</si>
  <si>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</si>
  <si>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</si>
  <si>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</si>
  <si>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</si>
  <si>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</si>
  <si>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</si>
  <si>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</si>
  <si>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</si>
  <si>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</si>
  <si>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</si>
  <si>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</si>
  <si>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</si>
  <si>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</si>
  <si>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</si>
  <si>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</si>
  <si>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</si>
  <si>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</si>
  <si>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</si>
  <si>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</si>
  <si>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</si>
  <si>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</si>
  <si>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</si>
  <si>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</si>
  <si>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</si>
  <si>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</si>
  <si>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</si>
  <si>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</si>
  <si>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</si>
  <si>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</si>
  <si>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</si>
  <si>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</si>
  <si>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</si>
  <si>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</si>
  <si>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</si>
  <si>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</si>
  <si>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</si>
  <si>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</si>
  <si>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</si>
  <si>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</si>
  <si>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</si>
  <si>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</si>
  <si>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</si>
  <si>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</si>
  <si>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</si>
  <si>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</si>
  <si>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</si>
  <si>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</si>
  <si>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</si>
  <si>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</si>
  <si>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</si>
  <si>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</si>
  <si>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</si>
  <si>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</si>
  <si>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</si>
  <si>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</si>
  <si>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</si>
  <si>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</si>
  <si>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</si>
  <si>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</si>
  <si>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</si>
  <si>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</si>
  <si>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</si>
  <si>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</si>
  <si>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</si>
  <si>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</si>
  <si>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</si>
  <si>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</si>
  <si>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</si>
  <si>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</si>
  <si>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</si>
  <si>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</si>
  <si>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</si>
  <si>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</si>
  <si>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</si>
  <si>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</si>
  <si>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</si>
  <si>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</si>
  <si>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</si>
  <si>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</si>
  <si>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</si>
  <si>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</si>
  <si>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</si>
  <si>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</si>
  <si>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</si>
  <si>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</si>
  <si>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</si>
  <si>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</si>
  <si>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</si>
  <si>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</si>
  <si>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</si>
  <si>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</si>
  <si>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</si>
  <si>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</si>
  <si>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</si>
  <si>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</si>
  <si>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</si>
  <si>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</si>
  <si>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</si>
  <si>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</si>
  <si>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</si>
  <si>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</si>
  <si>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</si>
  <si>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</si>
  <si>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</si>
  <si>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</si>
  <si>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</si>
  <si>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</si>
  <si>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</si>
  <si>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</si>
  <si>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</si>
  <si>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</si>
  <si>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</si>
  <si>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</si>
  <si>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</si>
  <si>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</si>
  <si>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</si>
  <si>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</si>
  <si>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</si>
  <si>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</si>
  <si>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</si>
  <si>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</si>
  <si>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</si>
  <si>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</si>
  <si>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</si>
  <si>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</si>
  <si>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</si>
  <si>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</si>
  <si>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</si>
  <si>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</si>
  <si>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</si>
  <si>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</si>
  <si>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</si>
  <si>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</si>
  <si>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</si>
  <si>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</si>
  <si>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</si>
  <si>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</si>
  <si>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</si>
  <si>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</si>
  <si>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</si>
  <si>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</si>
  <si>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</si>
  <si>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</si>
  <si>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</si>
  <si>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</si>
  <si>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</si>
  <si>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</si>
  <si>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</si>
  <si>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</si>
  <si>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</si>
  <si>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</si>
  <si>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</si>
  <si>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</si>
  <si>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</si>
  <si>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</si>
  <si>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</si>
  <si>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</si>
  <si>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</si>
  <si>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</si>
  <si>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</si>
  <si>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</si>
  <si>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</si>
  <si>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</si>
  <si>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</si>
  <si>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</si>
  <si>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</si>
  <si>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</si>
  <si>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</si>
  <si>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</si>
  <si>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</si>
  <si>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</si>
  <si>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</si>
  <si>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</si>
  <si>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</si>
  <si>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</si>
  <si>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</si>
  <si>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</si>
  <si>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</si>
  <si>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</si>
  <si>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</si>
  <si>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</si>
  <si>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</si>
  <si>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</si>
  <si>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</si>
  <si>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</si>
  <si>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</si>
  <si>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</si>
  <si>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</si>
  <si>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</si>
  <si>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</si>
  <si>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</si>
  <si>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</si>
  <si>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</si>
  <si>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</si>
  <si>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</si>
  <si>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</si>
  <si>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</si>
  <si>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</si>
  <si>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</si>
  <si>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</si>
  <si>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</si>
  <si>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</si>
  <si>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</si>
  <si>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</si>
  <si>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</si>
  <si>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</si>
  <si>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</si>
  <si>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</si>
  <si>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</si>
  <si>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</si>
  <si>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</si>
  <si>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</si>
  <si>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</si>
  <si>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</si>
  <si>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</si>
  <si>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</si>
  <si>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</si>
  <si>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</si>
  <si>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</si>
  <si>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</si>
  <si>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</si>
  <si>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</si>
  <si>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</si>
  <si>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</si>
  <si>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</si>
  <si>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</si>
  <si>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</si>
  <si>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</si>
  <si>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</si>
  <si>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</si>
  <si>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</si>
  <si>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</si>
  <si>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</si>
  <si>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</si>
  <si>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</si>
  <si>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</si>
  <si>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</si>
  <si>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</si>
  <si>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</si>
  <si>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</si>
  <si>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</si>
  <si>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</si>
  <si>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</si>
  <si>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</si>
  <si>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</si>
  <si>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</si>
  <si>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</si>
  <si>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</si>
  <si>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</si>
  <si>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</si>
  <si>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</si>
  <si>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</si>
  <si>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</si>
  <si>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</si>
  <si>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</si>
  <si>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</si>
  <si>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</si>
  <si>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</si>
  <si>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</si>
  <si>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</si>
  <si>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</si>
  <si>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</si>
  <si>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</si>
  <si>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</si>
  <si>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</si>
  <si>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</si>
  <si>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</si>
  <si>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</si>
  <si>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</si>
  <si>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</si>
  <si>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</si>
  <si>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</si>
  <si>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</si>
  <si>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</si>
  <si>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</si>
  <si>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</si>
  <si>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</si>
  <si>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</si>
  <si>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</si>
  <si>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</si>
  <si>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</si>
  <si>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</si>
  <si>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</si>
  <si>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</si>
  <si>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</si>
  <si>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</si>
  <si>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</si>
  <si>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</si>
  <si>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</si>
  <si>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</si>
  <si>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</si>
  <si>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</si>
  <si>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</si>
  <si>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</si>
  <si>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</si>
  <si>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</si>
  <si>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</si>
  <si>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</si>
  <si>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</si>
  <si>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</si>
  <si>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</si>
  <si>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</si>
  <si>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</si>
  <si>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</si>
  <si>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</si>
  <si>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</si>
  <si>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</si>
  <si>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</si>
  <si>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</si>
  <si>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</si>
  <si>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</si>
  <si>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</si>
  <si>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</si>
  <si>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</si>
  <si>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</si>
  <si>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</si>
  <si>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</si>
  <si>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</si>
  <si>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</si>
  <si>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</si>
  <si>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</si>
  <si>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</si>
  <si>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</si>
  <si>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</si>
  <si>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</si>
  <si>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</si>
  <si>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</si>
  <si>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</si>
  <si>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</si>
  <si>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</si>
  <si>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</si>
  <si>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</si>
  <si>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</si>
  <si>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</si>
  <si>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</si>
  <si>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</si>
  <si>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</si>
  <si>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</si>
  <si>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</si>
  <si>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</si>
  <si>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</si>
  <si>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</si>
  <si>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</si>
  <si>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</si>
  <si>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</si>
  <si>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</si>
  <si>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</si>
  <si>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</si>
  <si>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</si>
  <si>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</si>
  <si>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</si>
  <si>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</si>
  <si>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</si>
  <si>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</si>
  <si>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</si>
  <si>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</si>
  <si>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</si>
  <si>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</si>
  <si>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</si>
  <si>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</si>
  <si>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</si>
  <si>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</si>
  <si>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</si>
  <si>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</si>
  <si>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</si>
  <si>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</si>
  <si>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</si>
  <si>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</si>
  <si>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</si>
  <si>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</si>
  <si>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</si>
  <si>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</si>
  <si>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</si>
  <si>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</si>
  <si>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</si>
  <si>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</si>
  <si>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</si>
  <si>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</si>
  <si>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</si>
  <si>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</si>
  <si>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</si>
  <si>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</si>
  <si>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</si>
  <si>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</si>
  <si>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</si>
  <si>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</si>
  <si>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</si>
  <si>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</si>
  <si>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</si>
  <si>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</si>
  <si>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</si>
  <si>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</si>
  <si>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</si>
  <si>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</si>
  <si>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</si>
  <si>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</si>
  <si>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</si>
  <si>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</si>
  <si>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</si>
  <si>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</si>
  <si>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</si>
  <si>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</si>
  <si>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</si>
  <si>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</si>
  <si>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</si>
  <si>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</si>
  <si>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</si>
  <si>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</si>
  <si>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</si>
  <si>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</si>
  <si>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</si>
  <si>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</si>
  <si>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</si>
  <si>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</si>
  <si>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</si>
  <si>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</si>
  <si>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</si>
  <si>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</si>
  <si>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</si>
  <si>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</si>
  <si>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</si>
  <si>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</si>
  <si>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</si>
  <si>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</si>
  <si>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</si>
  <si>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</si>
  <si>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</si>
  <si>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</si>
  <si>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</si>
  <si>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</si>
  <si>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</si>
  <si>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</si>
  <si>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</si>
  <si>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</si>
  <si>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</si>
  <si>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</si>
  <si>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</si>
  <si>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</si>
  <si>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</si>
  <si>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</si>
  <si>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</si>
  <si>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</si>
  <si>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</si>
  <si>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</si>
  <si>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</si>
  <si>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</si>
  <si>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</si>
  <si>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</si>
  <si>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</si>
  <si>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</si>
  <si>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</si>
  <si>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</si>
  <si>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</si>
  <si>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</si>
  <si>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</si>
  <si>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</si>
  <si>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</si>
  <si>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</si>
  <si>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</si>
  <si>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</si>
  <si>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</si>
  <si>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</si>
  <si>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</si>
  <si>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</si>
  <si>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</si>
  <si>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</si>
  <si>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</si>
  <si>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</si>
  <si>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</si>
  <si>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</si>
  <si>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</si>
  <si>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</si>
  <si>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</si>
  <si>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</si>
  <si>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</si>
  <si>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</si>
  <si>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</si>
  <si>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</si>
  <si>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</si>
  <si>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</si>
  <si>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</si>
  <si>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</si>
  <si>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</si>
  <si>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</si>
  <si>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</si>
  <si>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</si>
  <si>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</si>
  <si>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</si>
  <si>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</si>
  <si>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</si>
  <si>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</si>
  <si>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</si>
  <si>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</si>
  <si>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</si>
  <si>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</si>
  <si>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</si>
  <si>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</si>
  <si>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</si>
  <si>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</si>
  <si>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</si>
  <si>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</si>
  <si>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</si>
  <si>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</si>
  <si>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</si>
  <si>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</si>
  <si>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</si>
  <si>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</si>
  <si>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</si>
  <si>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</si>
  <si>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</si>
  <si>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</si>
  <si>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</si>
  <si>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</si>
  <si>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</si>
  <si>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</si>
  <si>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</si>
  <si>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</si>
  <si>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</si>
  <si>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</si>
  <si>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</si>
  <si>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</si>
  <si>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</si>
  <si>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</si>
  <si>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</si>
  <si>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</si>
  <si>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</si>
  <si>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</si>
  <si>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</si>
  <si>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</si>
  <si>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</si>
  <si>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</si>
  <si>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</si>
  <si>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</si>
  <si>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</si>
  <si>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</si>
  <si>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</si>
  <si>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</si>
  <si>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</si>
  <si>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</si>
  <si>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</si>
  <si>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</si>
  <si>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</si>
  <si>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</si>
  <si>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</si>
  <si>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</si>
  <si>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</si>
  <si>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</si>
  <si>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</si>
  <si>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</si>
  <si>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</si>
  <si>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</si>
  <si>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</si>
  <si>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</si>
  <si>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</si>
  <si>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</si>
  <si>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</si>
  <si>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</si>
  <si>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</si>
  <si>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</si>
  <si>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</si>
  <si>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</si>
  <si>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</si>
  <si>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</si>
  <si>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</si>
  <si>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</si>
  <si>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</si>
  <si>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</si>
  <si>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</si>
  <si>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</si>
  <si>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</si>
  <si>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</si>
  <si>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</si>
  <si>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</si>
  <si>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</si>
  <si>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</si>
  <si>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</si>
  <si>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</si>
  <si>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</si>
  <si>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</si>
  <si>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</si>
  <si>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</si>
  <si>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</si>
  <si>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</si>
  <si>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</si>
  <si>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</si>
  <si>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</si>
  <si>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</si>
  <si>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</si>
  <si>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</si>
  <si>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</si>
  <si>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</si>
  <si>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</si>
  <si>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</si>
  <si>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</si>
  <si>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</si>
  <si>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</si>
  <si>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</si>
  <si>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</si>
  <si>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</si>
  <si>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</si>
  <si>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</si>
  <si>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</si>
  <si>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</si>
  <si>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</si>
  <si>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</si>
  <si>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</si>
  <si>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</si>
  <si>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</si>
  <si>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</si>
  <si>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</si>
  <si>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</si>
  <si>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</si>
  <si>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</si>
  <si>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</si>
  <si>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</si>
  <si>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</si>
  <si>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</si>
  <si>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</si>
  <si>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</si>
  <si>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</si>
  <si>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</si>
  <si>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</si>
  <si>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</si>
  <si>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</si>
  <si>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</si>
  <si>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</si>
  <si>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</si>
  <si>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</si>
  <si>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</si>
  <si>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</si>
  <si>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</si>
  <si>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</si>
  <si>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</si>
  <si>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</si>
  <si>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</si>
  <si>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</si>
  <si>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</si>
  <si>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</si>
  <si>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</si>
  <si>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</si>
  <si>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</si>
  <si>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</si>
  <si>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</si>
  <si>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</si>
  <si>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</si>
  <si>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</si>
  <si>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</si>
  <si>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</si>
  <si>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</si>
  <si>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</si>
  <si>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</si>
  <si>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</si>
  <si>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</si>
  <si>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</si>
  <si>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</si>
  <si>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</si>
  <si>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</si>
  <si>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</si>
  <si>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</si>
  <si>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</si>
  <si>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</si>
  <si>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</si>
  <si>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</si>
  <si>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</si>
  <si>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</si>
  <si>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</si>
  <si>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</si>
  <si>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</si>
  <si>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</si>
  <si>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</si>
  <si>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</si>
  <si>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</si>
  <si>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</si>
  <si>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</si>
  <si>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</si>
  <si>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</si>
  <si>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</si>
  <si>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</si>
  <si>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</si>
  <si>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</si>
  <si>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</si>
  <si>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</si>
  <si>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</si>
  <si>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</si>
  <si>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</si>
  <si>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</si>
  <si>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</si>
  <si>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</si>
  <si>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</si>
  <si>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</si>
  <si>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</si>
  <si>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</si>
  <si>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</si>
  <si>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</si>
  <si>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</si>
  <si>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</si>
  <si>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</si>
  <si>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</si>
  <si>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</si>
  <si>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</si>
  <si>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</si>
  <si>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</si>
  <si>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</si>
  <si>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</si>
  <si>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</si>
  <si>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</si>
  <si>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</si>
  <si>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</si>
  <si>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</si>
  <si>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</si>
  <si>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</si>
  <si>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</si>
  <si>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</si>
  <si>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</si>
  <si>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</si>
  <si>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</si>
  <si>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</si>
  <si>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</si>
  <si>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</si>
  <si>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</si>
  <si>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</si>
  <si>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</si>
  <si>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</si>
  <si>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</si>
  <si>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</si>
  <si>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</si>
  <si>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</si>
  <si>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</si>
  <si>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</si>
  <si>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</si>
  <si>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</si>
  <si>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</si>
  <si>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</si>
  <si>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</si>
  <si>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</si>
  <si>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</si>
  <si>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</si>
  <si>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</si>
  <si>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</si>
  <si>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</si>
  <si>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</si>
  <si>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</si>
  <si>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</si>
  <si>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</si>
  <si>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</si>
  <si>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</si>
  <si>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</si>
  <si>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</si>
  <si>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</si>
  <si>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</si>
  <si>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</si>
  <si>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</si>
  <si>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</si>
  <si>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</si>
  <si>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</si>
  <si>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</si>
  <si>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</si>
  <si>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</si>
  <si>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</si>
  <si>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</si>
  <si>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</si>
  <si>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</si>
  <si>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</si>
  <si>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</si>
  <si>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</si>
  <si>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</si>
  <si>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</si>
  <si>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</si>
  <si>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</si>
  <si>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</si>
  <si>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</si>
  <si>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</si>
  <si>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</si>
  <si>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</si>
  <si>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</si>
  <si>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</si>
  <si>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</si>
  <si>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</si>
  <si>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</si>
  <si>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</si>
  <si>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</si>
  <si>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</si>
  <si>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</si>
  <si>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</si>
  <si>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</si>
  <si>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</si>
  <si>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</si>
  <si>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</si>
  <si>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</si>
  <si>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</si>
  <si>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</si>
  <si>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</si>
  <si>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</si>
  <si>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</si>
  <si>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</si>
  <si>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</si>
  <si>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</si>
  <si>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</si>
  <si>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</si>
  <si>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</si>
  <si>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</si>
  <si>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</si>
  <si>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</si>
  <si>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</si>
  <si>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</si>
  <si>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</si>
  <si>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</si>
  <si>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</si>
  <si>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</si>
  <si>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</si>
  <si>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</si>
  <si>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</si>
  <si>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</si>
  <si>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</si>
  <si>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</si>
  <si>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</si>
  <si>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</si>
  <si>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</si>
  <si>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</si>
  <si>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</si>
  <si>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</si>
  <si>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</si>
  <si>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</si>
  <si>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</si>
  <si>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</si>
  <si>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</si>
  <si>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</si>
  <si>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</si>
  <si>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</si>
  <si>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</si>
  <si>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</si>
  <si>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</si>
  <si>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</si>
  <si>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</si>
  <si>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</si>
  <si>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</si>
  <si>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</si>
  <si>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</si>
  <si>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</si>
  <si>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</si>
  <si>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</si>
  <si>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</si>
  <si>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</si>
  <si>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</si>
  <si>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</si>
  <si>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</si>
  <si>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</si>
  <si>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</si>
  <si>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</si>
  <si>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</si>
  <si>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</si>
  <si>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</si>
  <si>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</si>
  <si>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</si>
  <si>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</si>
  <si>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</si>
  <si>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</si>
  <si>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</si>
  <si>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</si>
  <si>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</si>
  <si>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</si>
  <si>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</si>
  <si>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</si>
  <si>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</si>
  <si>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</si>
  <si>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</si>
  <si>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</si>
  <si>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</si>
  <si>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</si>
  <si>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</si>
  <si>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</si>
  <si>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</si>
  <si>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</si>
  <si>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</si>
  <si>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</si>
  <si>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</si>
  <si>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</si>
  <si>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</si>
  <si>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</si>
  <si>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</si>
  <si>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</si>
  <si>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</si>
  <si>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</si>
  <si>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</si>
  <si>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</si>
  <si>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</si>
  <si>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</si>
  <si>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</si>
  <si>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</si>
  <si>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</si>
  <si>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</si>
  <si>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</si>
  <si>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</si>
  <si>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</si>
  <si>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</si>
  <si>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</si>
  <si>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</si>
  <si>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</si>
  <si>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</si>
  <si>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</si>
  <si>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</si>
  <si>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</si>
  <si>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</si>
  <si>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</si>
  <si>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</si>
  <si>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</si>
  <si>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</si>
  <si>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</si>
  <si>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</si>
  <si>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</si>
  <si>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</si>
  <si>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</si>
  <si>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</si>
  <si>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</si>
  <si>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</si>
  <si>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</si>
  <si>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</si>
  <si>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</si>
  <si>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</si>
  <si>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</si>
  <si>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</si>
  <si>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</si>
  <si>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</si>
  <si>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</si>
  <si>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</si>
  <si>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</si>
  <si>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</si>
  <si>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</si>
  <si>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</si>
  <si>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</si>
  <si>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</si>
  <si>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</si>
  <si>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</si>
  <si>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</si>
  <si>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</si>
  <si>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</si>
  <si>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</si>
  <si>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</si>
  <si>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</si>
  <si>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</si>
  <si>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</si>
  <si>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</si>
  <si>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</si>
  <si>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</si>
  <si>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</si>
  <si>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</si>
  <si>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</si>
  <si>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</si>
  <si>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</si>
  <si>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</si>
  <si>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</si>
  <si>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</si>
  <si>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</si>
  <si>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</si>
  <si>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</si>
  <si>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</si>
  <si>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</si>
  <si>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</si>
  <si>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</si>
  <si>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</si>
  <si>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</si>
  <si>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</si>
  <si>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</si>
  <si>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</si>
  <si>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</si>
  <si>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</si>
  <si>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</si>
  <si>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</si>
  <si>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</si>
  <si>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</si>
  <si>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</si>
  <si>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</si>
  <si>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</si>
  <si>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</si>
  <si>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</si>
  <si>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</si>
  <si>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</si>
  <si>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</si>
  <si>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</si>
  <si>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</si>
  <si>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</si>
  <si>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</si>
  <si>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</si>
  <si>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</si>
  <si>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</si>
  <si>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</si>
  <si>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</si>
  <si>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</si>
  <si>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</si>
  <si>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</si>
  <si>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</si>
  <si>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</si>
  <si>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</si>
  <si>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</si>
  <si>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</si>
  <si>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</si>
  <si>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</si>
  <si>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</si>
  <si>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</si>
  <si>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</si>
  <si>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</si>
  <si>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</si>
  <si>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</si>
  <si>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</si>
  <si>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</si>
  <si>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</si>
  <si>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</si>
  <si>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</si>
  <si>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</si>
  <si>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</si>
  <si>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</si>
  <si>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</si>
  <si>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</si>
  <si>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</si>
  <si>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</si>
  <si>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</si>
  <si>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</si>
  <si>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</si>
  <si>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</si>
  <si>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</si>
  <si>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</si>
  <si>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</si>
  <si>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</si>
  <si>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</si>
  <si>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</si>
  <si>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</si>
  <si>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</si>
  <si>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</si>
  <si>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</si>
  <si>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</si>
  <si>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</si>
  <si>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</si>
  <si>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</si>
  <si>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</si>
  <si>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</si>
  <si>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</si>
  <si>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</si>
  <si>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</si>
  <si>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</si>
  <si>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</si>
  <si>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</si>
  <si>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</si>
  <si>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</si>
  <si>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</si>
  <si>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</si>
  <si>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</si>
  <si>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</si>
  <si>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</si>
  <si>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</si>
  <si>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</si>
  <si>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</si>
  <si>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</si>
  <si>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</si>
  <si>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</si>
  <si>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</si>
  <si>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</si>
  <si>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</si>
  <si>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</si>
  <si>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</si>
  <si>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</si>
  <si>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</si>
  <si>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</si>
  <si>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</si>
  <si>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</si>
  <si>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</si>
  <si>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</si>
  <si>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</si>
  <si>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</si>
  <si>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</si>
  <si>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</si>
  <si>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</si>
  <si>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</si>
  <si>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</si>
  <si>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</si>
  <si>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</si>
  <si>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</si>
  <si>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</si>
  <si>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</si>
  <si>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</si>
  <si>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</si>
  <si>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</si>
  <si>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</si>
  <si>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</si>
  <si>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</si>
  <si>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</si>
  <si>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</si>
  <si>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</si>
  <si>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</si>
  <si>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</si>
  <si>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</si>
  <si>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</si>
  <si>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</si>
  <si>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</si>
  <si>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</si>
  <si>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</si>
  <si>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</si>
  <si>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</si>
  <si>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</si>
  <si>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</si>
  <si>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</si>
  <si>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</si>
  <si>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</si>
  <si>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</si>
  <si>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</si>
  <si>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</si>
  <si>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</si>
  <si>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</si>
  <si>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</si>
  <si>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</si>
  <si>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</si>
  <si>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</si>
  <si>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</si>
  <si>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</si>
  <si>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</si>
  <si>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</si>
  <si>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</si>
  <si>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</si>
  <si>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</si>
  <si>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</si>
  <si>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</si>
  <si>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</si>
  <si>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</si>
  <si>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</si>
  <si>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</si>
  <si>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</si>
  <si>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</si>
  <si>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</si>
  <si>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</si>
  <si>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</si>
  <si>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</si>
  <si>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</si>
  <si>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</si>
  <si>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</si>
  <si>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</si>
  <si>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</si>
  <si>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</si>
  <si>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</si>
  <si>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</si>
  <si>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</si>
  <si>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</si>
  <si>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</si>
  <si>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</si>
  <si>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</si>
  <si>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</si>
  <si>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</si>
  <si>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</si>
  <si>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</si>
  <si>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</si>
  <si>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</si>
  <si>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</si>
  <si>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</si>
  <si>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</si>
  <si>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</si>
  <si>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</si>
  <si>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</si>
  <si>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</si>
  <si>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</si>
  <si>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</si>
  <si>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</si>
  <si>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</si>
  <si>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</si>
  <si>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</si>
  <si>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</si>
  <si>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</si>
  <si>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</si>
  <si>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</si>
  <si>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</si>
  <si>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</si>
  <si>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</si>
  <si>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</si>
  <si>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</si>
  <si>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</si>
  <si>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</si>
  <si>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</si>
  <si>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</si>
  <si>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</si>
  <si>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</si>
  <si>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</si>
  <si>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</si>
  <si>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</si>
  <si>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</si>
  <si>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</si>
  <si>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</si>
  <si>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</si>
  <si>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</si>
  <si>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</si>
  <si>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</si>
  <si>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</si>
  <si>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</si>
  <si>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</si>
  <si>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</si>
  <si>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</si>
  <si>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</si>
  <si>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</si>
  <si>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</si>
  <si>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</si>
  <si>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</si>
  <si>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</si>
  <si>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</si>
  <si>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</si>
  <si>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</si>
  <si>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</si>
  <si>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</si>
  <si>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</si>
  <si>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</si>
  <si>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</si>
  <si>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</si>
  <si>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</si>
  <si>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</si>
  <si>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</si>
  <si>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</si>
  <si>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</si>
  <si>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</si>
  <si>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</si>
  <si>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</si>
  <si>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</si>
  <si>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</si>
  <si>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</si>
  <si>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</si>
  <si>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</si>
  <si>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</si>
  <si>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</si>
  <si>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</si>
  <si>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</si>
  <si>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</si>
  <si>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</si>
  <si>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</si>
  <si>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</si>
  <si>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</si>
  <si>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</si>
  <si>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</si>
  <si>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</si>
  <si>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</si>
  <si>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</si>
  <si>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</si>
  <si>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</si>
  <si>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</si>
  <si>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</si>
  <si>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</si>
  <si>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</si>
  <si>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</si>
  <si>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</si>
  <si>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</si>
  <si>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</si>
  <si>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</si>
  <si>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</si>
  <si>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</si>
  <si>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</si>
  <si>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</si>
  <si>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</si>
  <si>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</si>
  <si>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</si>
  <si>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</si>
  <si>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</si>
  <si>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</si>
  <si>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</si>
  <si>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</si>
  <si>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</si>
  <si>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</si>
  <si>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</si>
  <si>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</si>
  <si>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</si>
  <si>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</si>
  <si>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</si>
  <si>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</si>
  <si>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</si>
  <si>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</si>
  <si>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</si>
  <si>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</si>
  <si>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</si>
  <si>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</si>
  <si>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</si>
  <si>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</si>
  <si>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</si>
  <si>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</si>
  <si>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</si>
  <si>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</si>
  <si>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</si>
  <si>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</si>
  <si>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</si>
  <si>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</si>
  <si>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</si>
  <si>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</si>
  <si>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</si>
  <si>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</si>
  <si>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</si>
  <si>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</si>
  <si>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</si>
  <si>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</si>
  <si>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</si>
  <si>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</si>
  <si>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</si>
  <si>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</si>
  <si>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</si>
  <si>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</si>
  <si>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</si>
  <si>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</si>
  <si>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</si>
  <si>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</si>
  <si>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</si>
  <si>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</si>
  <si>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</si>
  <si>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</si>
  <si>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</si>
  <si>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</si>
  <si>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</si>
  <si>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</si>
  <si>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</si>
  <si>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</si>
  <si>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</si>
  <si>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</si>
  <si>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</si>
  <si>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</si>
  <si>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</si>
  <si>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</si>
  <si>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</si>
  <si>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</si>
  <si>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</si>
  <si>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</si>
  <si>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</si>
  <si>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</si>
  <si>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</si>
  <si>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</si>
  <si>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</si>
  <si>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</si>
  <si>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</si>
  <si>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</si>
  <si>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</si>
  <si>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</si>
  <si>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</si>
  <si>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</si>
  <si>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</si>
  <si>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</si>
  <si>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</si>
  <si>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</si>
  <si>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</si>
  <si>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</si>
  <si>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</si>
  <si>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</si>
  <si>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</si>
  <si>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</si>
  <si>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</si>
  <si>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</si>
  <si>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</si>
  <si>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</si>
  <si>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</si>
  <si>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</si>
  <si>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</si>
  <si>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</si>
  <si>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</si>
  <si>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</si>
  <si>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</si>
  <si>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</si>
  <si>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</si>
  <si>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</si>
  <si>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</si>
  <si>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</si>
  <si>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</si>
  <si>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</si>
  <si>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</si>
  <si>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</si>
  <si>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</si>
  <si>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</si>
  <si>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</si>
  <si>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</si>
  <si>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</si>
  <si>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</si>
  <si>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</si>
  <si>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</si>
  <si>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</si>
  <si>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</si>
  <si>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</si>
  <si>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</si>
  <si>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</si>
  <si>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</si>
  <si>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</si>
  <si>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</si>
  <si>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</si>
  <si>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</si>
  <si>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</si>
  <si>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</si>
  <si>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</si>
  <si>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</si>
  <si>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</si>
  <si>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</si>
  <si>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</si>
  <si>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</si>
  <si>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</si>
  <si>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</si>
  <si>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</si>
  <si>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</si>
  <si>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</si>
  <si>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</si>
  <si>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</si>
  <si>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</si>
  <si>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</si>
  <si>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</si>
  <si>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</si>
  <si>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</si>
  <si>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</si>
  <si>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</si>
  <si>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</si>
  <si>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</si>
  <si>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</si>
  <si>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</si>
  <si>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</si>
  <si>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</si>
  <si>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</si>
  <si>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</si>
  <si>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</si>
  <si>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</si>
  <si>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</si>
  <si>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</si>
  <si>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</si>
  <si>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</si>
  <si>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</si>
  <si>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</si>
  <si>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</si>
  <si>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</si>
  <si>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</si>
  <si>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</si>
  <si>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</si>
  <si>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</si>
  <si>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</si>
  <si>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</si>
  <si>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</si>
  <si>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</si>
  <si>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</si>
  <si>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</si>
  <si>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</si>
  <si>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</si>
  <si>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</si>
  <si>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</si>
  <si>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</si>
  <si>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</si>
  <si>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</si>
  <si>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</si>
  <si>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</si>
  <si>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</si>
  <si>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</si>
  <si>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</si>
  <si>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</si>
  <si>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</si>
  <si>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</si>
  <si>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</si>
  <si>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</si>
  <si>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</si>
  <si>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</si>
  <si>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</si>
  <si>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</si>
  <si>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</si>
  <si>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</si>
  <si>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</si>
  <si>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</si>
  <si>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</si>
  <si>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</si>
  <si>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</si>
  <si>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</si>
  <si>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</si>
  <si>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</si>
  <si>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</si>
  <si>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</si>
  <si>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</si>
  <si>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</si>
  <si>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</si>
  <si>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</si>
  <si>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</si>
  <si>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</si>
  <si>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</si>
  <si>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</si>
  <si>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</si>
  <si>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</si>
  <si>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</si>
  <si>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</si>
  <si>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</si>
  <si>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</si>
  <si>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</si>
  <si>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</si>
  <si>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</si>
  <si>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</si>
  <si>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</si>
  <si>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</si>
  <si>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</si>
  <si>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</si>
  <si>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</si>
  <si>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</si>
  <si>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</si>
  <si>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</si>
  <si>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</si>
  <si>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</si>
  <si>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</si>
  <si>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</si>
  <si>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</si>
  <si>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</si>
  <si>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</si>
  <si>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</si>
  <si>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</si>
  <si>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</si>
  <si>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</si>
  <si>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</si>
  <si>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</si>
  <si>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</si>
  <si>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</si>
  <si>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</si>
  <si>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</si>
  <si>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</si>
  <si>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</si>
  <si>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</si>
  <si>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</si>
  <si>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</si>
  <si>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</si>
  <si>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</si>
  <si>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</si>
  <si>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</si>
  <si>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</si>
  <si>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</si>
  <si>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</si>
  <si>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</si>
  <si>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</si>
  <si>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</si>
  <si>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</si>
  <si>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</si>
  <si>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</si>
  <si>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</si>
  <si>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</si>
  <si>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</si>
  <si>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</si>
  <si>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</si>
  <si>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</si>
  <si>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</si>
  <si>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</si>
  <si>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</si>
  <si>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</si>
  <si>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</si>
  <si>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</si>
  <si>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</si>
  <si>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</si>
  <si>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</si>
  <si>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</si>
  <si>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</si>
  <si>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</si>
  <si>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</si>
  <si>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</si>
  <si>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</si>
  <si>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</si>
  <si>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</si>
  <si>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</si>
  <si>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</si>
  <si>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</si>
  <si>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</si>
  <si>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</si>
  <si>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</si>
  <si>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</si>
  <si>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</si>
  <si>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</si>
  <si>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</si>
  <si>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</si>
  <si>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</si>
  <si>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</si>
  <si>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</si>
  <si>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</si>
  <si>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</si>
  <si>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</si>
  <si>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</si>
  <si>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</si>
  <si>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</si>
  <si>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</si>
  <si>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</si>
  <si>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</si>
  <si>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</si>
  <si>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</si>
  <si>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</si>
  <si>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</si>
  <si>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</si>
  <si>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</si>
  <si>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</si>
  <si>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</si>
  <si>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</si>
  <si>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</si>
  <si>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</si>
  <si>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</si>
  <si>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</si>
  <si>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</si>
  <si>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</si>
  <si>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</si>
  <si>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</si>
  <si>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</si>
  <si>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</si>
  <si>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</si>
  <si>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</si>
  <si>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</si>
  <si>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</si>
  <si>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</si>
  <si>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</si>
  <si>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</si>
  <si>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</si>
  <si>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</si>
  <si>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</si>
  <si>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</si>
  <si>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</si>
  <si>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</si>
  <si>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</si>
  <si>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</si>
  <si>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</si>
  <si>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</si>
  <si>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</si>
  <si>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</si>
  <si>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</si>
  <si>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</si>
  <si>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</si>
  <si>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</si>
  <si>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</si>
  <si>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</si>
  <si>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</si>
  <si>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</si>
  <si>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</si>
  <si>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</si>
  <si>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</si>
  <si>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</si>
  <si>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</si>
  <si>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</si>
  <si>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</si>
  <si>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</si>
  <si>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</si>
  <si>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</si>
  <si>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</si>
  <si>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</si>
  <si>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</si>
  <si>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</si>
  <si>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</si>
  <si>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</si>
  <si>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</si>
  <si>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</si>
  <si>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</si>
  <si>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</si>
  <si>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</si>
  <si>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</si>
  <si>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</si>
  <si>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</si>
  <si>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</si>
  <si>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</si>
  <si>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</si>
  <si>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</si>
  <si>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</si>
  <si>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</si>
  <si>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</si>
  <si>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</si>
  <si>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</si>
  <si>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</si>
  <si>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</si>
  <si>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</si>
  <si>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</si>
  <si>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</si>
  <si>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</si>
  <si>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</si>
  <si>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</si>
  <si>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</si>
  <si>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</si>
  <si>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</si>
  <si>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</si>
  <si>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</si>
  <si>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</si>
  <si>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</si>
  <si>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</si>
  <si>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</si>
  <si>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</si>
  <si>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</si>
  <si>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</si>
  <si>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</si>
  <si>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</si>
  <si>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</si>
  <si>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</si>
  <si>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</si>
  <si>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</si>
  <si>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</si>
  <si>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</si>
  <si>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</si>
  <si>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</si>
  <si>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</si>
  <si>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</si>
  <si>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</si>
  <si>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</si>
  <si>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</si>
  <si>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</si>
  <si>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</si>
  <si>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</si>
  <si>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</si>
  <si>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</si>
  <si>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</si>
  <si>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</si>
  <si>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</si>
  <si>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</si>
  <si>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</si>
  <si>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</si>
  <si>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</si>
  <si>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</si>
  <si>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</si>
  <si>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</si>
  <si>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</si>
  <si>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</si>
  <si>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</si>
  <si>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</si>
  <si>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</si>
  <si>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</si>
  <si>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</si>
  <si>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</si>
  <si>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</si>
  <si>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</si>
  <si>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</si>
  <si>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</si>
  <si>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</si>
  <si>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</si>
  <si>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</si>
  <si>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</si>
  <si>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</si>
  <si>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</si>
  <si>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</si>
  <si>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</si>
  <si>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</si>
  <si>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</si>
  <si>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</si>
  <si>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</si>
  <si>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</si>
  <si>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</si>
  <si>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</si>
  <si>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</si>
  <si>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</si>
  <si>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</si>
  <si>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</si>
  <si>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</si>
  <si>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</si>
  <si>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</si>
  <si>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</si>
  <si>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</si>
  <si>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</si>
  <si>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</si>
  <si>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</si>
  <si>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</si>
  <si>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</si>
  <si>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</si>
  <si>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</si>
  <si>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</si>
  <si>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</si>
  <si>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</si>
  <si>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</si>
  <si>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</si>
  <si>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</si>
  <si>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</si>
  <si>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</si>
  <si>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</si>
  <si>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</si>
  <si>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</si>
  <si>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</si>
  <si>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</si>
  <si>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</si>
  <si>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</si>
  <si>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</si>
  <si>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</si>
  <si>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</si>
  <si>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</si>
  <si>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</si>
  <si>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</si>
  <si>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</si>
  <si>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</si>
  <si>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</si>
  <si>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</si>
  <si>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</si>
  <si>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</si>
  <si>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</si>
  <si>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</si>
  <si>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</si>
  <si>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</si>
  <si>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</si>
  <si>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</si>
  <si>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</si>
  <si>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</si>
  <si>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</si>
  <si>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</si>
  <si>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</si>
  <si>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</si>
  <si>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</si>
  <si>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</si>
  <si>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</si>
  <si>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</si>
  <si>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</si>
  <si>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</si>
  <si>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</si>
  <si>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</si>
  <si>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</si>
  <si>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</si>
  <si>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</si>
  <si>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</si>
  <si>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</si>
  <si>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</si>
  <si>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</si>
  <si>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</si>
  <si>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</si>
  <si>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</si>
  <si>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</si>
  <si>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</si>
  <si>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</si>
  <si>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</si>
  <si>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</si>
  <si>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</si>
  <si>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</si>
  <si>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</si>
  <si>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</si>
  <si>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</si>
  <si>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</si>
  <si>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</si>
  <si>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</si>
  <si>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</si>
  <si>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</si>
  <si>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</si>
  <si>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</si>
  <si>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</si>
  <si>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</si>
  <si>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</si>
  <si>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</si>
  <si>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</si>
  <si>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</si>
  <si>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</si>
  <si>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</si>
  <si>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</si>
  <si>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</si>
  <si>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</si>
  <si>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</si>
  <si>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</si>
  <si>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</si>
  <si>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</si>
  <si>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</si>
  <si>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</si>
  <si>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</si>
  <si>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</si>
  <si>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</si>
  <si>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</si>
  <si>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</si>
  <si>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</si>
  <si>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</si>
  <si>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</si>
  <si>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</si>
  <si>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</si>
  <si>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</si>
  <si>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</si>
  <si>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</si>
  <si>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</si>
  <si>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</si>
  <si>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</si>
  <si>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</si>
  <si>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</si>
  <si>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</si>
  <si>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</si>
  <si>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</si>
  <si>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</si>
  <si>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</si>
  <si>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</si>
  <si>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</si>
  <si>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</si>
  <si>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</si>
  <si>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</si>
  <si>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</si>
  <si>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</si>
  <si>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</si>
  <si>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</si>
  <si>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</si>
  <si>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</si>
  <si>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</si>
  <si>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</si>
  <si>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</si>
  <si>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</si>
  <si>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</si>
  <si>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</si>
  <si>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</si>
  <si>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</si>
  <si>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</si>
  <si>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</si>
  <si>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</si>
  <si>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</si>
  <si>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</si>
  <si>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</si>
  <si>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</si>
  <si>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</si>
  <si>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</si>
  <si>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</si>
  <si>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</si>
  <si>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</si>
  <si>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</si>
  <si>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</si>
  <si>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</si>
  <si>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</si>
  <si>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</si>
  <si>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</si>
  <si>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</si>
  <si>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</si>
  <si>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</si>
  <si>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</si>
  <si>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</si>
  <si>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</si>
  <si>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</si>
  <si>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</si>
  <si>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</si>
  <si>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</si>
  <si>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</si>
  <si>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</si>
  <si>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</si>
  <si>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</si>
  <si>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</si>
  <si>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</si>
  <si>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</si>
  <si>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</si>
  <si>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</si>
  <si>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</si>
  <si>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</si>
  <si>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</si>
  <si>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</si>
  <si>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</si>
  <si>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</si>
  <si>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</si>
  <si>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</si>
  <si>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</si>
  <si>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</si>
  <si>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</si>
  <si>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</si>
  <si>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</si>
  <si>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</si>
  <si>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</si>
  <si>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</si>
  <si>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</si>
  <si>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</si>
  <si>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</si>
  <si>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</si>
  <si>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</si>
  <si>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</si>
  <si>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</si>
  <si>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</si>
  <si>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</si>
  <si>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</si>
  <si>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</si>
  <si>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</si>
  <si>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</si>
  <si>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</si>
  <si>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</si>
  <si>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</si>
  <si>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</si>
  <si>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</si>
  <si>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</si>
  <si>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</si>
  <si>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</si>
  <si>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</si>
  <si>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</si>
  <si>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</si>
  <si>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</si>
  <si>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</si>
  <si>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</si>
  <si>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</si>
  <si>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</si>
  <si>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</si>
  <si>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</si>
  <si>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</si>
  <si>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</si>
  <si>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</si>
  <si>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</si>
  <si>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</si>
  <si>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</si>
  <si>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</si>
  <si>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</si>
  <si>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</si>
  <si>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</si>
  <si>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</si>
  <si>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</si>
  <si>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</si>
  <si>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</si>
  <si>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</si>
  <si>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</si>
  <si>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</si>
  <si>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</si>
  <si>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</si>
  <si>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</si>
  <si>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</si>
  <si>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</si>
  <si>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</si>
  <si>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</si>
  <si>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</si>
  <si>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</si>
  <si>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</si>
  <si>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</si>
  <si>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</si>
  <si>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</si>
  <si>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</si>
  <si>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</si>
  <si>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</si>
  <si>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</si>
  <si>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</si>
  <si>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</si>
  <si>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</si>
  <si>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</si>
  <si>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</si>
  <si>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</si>
  <si>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</si>
  <si>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</si>
  <si>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</si>
  <si>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</si>
  <si>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</si>
  <si>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</si>
  <si>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</si>
  <si>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</si>
  <si>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</si>
  <si>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</si>
  <si>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</si>
  <si>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</si>
  <si>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</si>
  <si>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</si>
  <si>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</si>
  <si>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</si>
  <si>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</si>
  <si>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</si>
  <si>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</si>
  <si>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</si>
  <si>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</si>
  <si>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</si>
  <si>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</si>
  <si>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</si>
  <si>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</si>
  <si>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</si>
  <si>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</si>
  <si>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</si>
  <si>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</si>
  <si>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</si>
  <si>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</si>
  <si>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</si>
  <si>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</si>
  <si>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</si>
  <si>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</si>
  <si>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</si>
  <si>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</si>
  <si>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</si>
  <si>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</si>
  <si>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</si>
  <si>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</si>
  <si>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</si>
  <si>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</si>
  <si>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</si>
  <si>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</si>
  <si>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</si>
  <si>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</si>
  <si>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</si>
  <si>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</si>
  <si>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</si>
  <si>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</si>
  <si>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</si>
  <si>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</si>
  <si>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</si>
  <si>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</si>
  <si>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</si>
  <si>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</si>
  <si>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</si>
  <si>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</si>
  <si>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</si>
  <si>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</si>
  <si>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</si>
  <si>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</si>
  <si>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</si>
  <si>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</si>
  <si>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</si>
  <si>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</si>
  <si>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</si>
  <si>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</si>
  <si>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</si>
  <si>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</si>
  <si>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</si>
  <si>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</si>
  <si>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</si>
  <si>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</si>
  <si>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</si>
  <si>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</si>
  <si>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</si>
  <si>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</si>
  <si>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</si>
  <si>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</si>
  <si>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</si>
  <si>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</si>
  <si>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</si>
  <si>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</si>
  <si>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</si>
  <si>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</si>
  <si>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</si>
  <si>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</si>
  <si>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</si>
  <si>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</si>
  <si>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</si>
  <si>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</si>
  <si>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</si>
  <si>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</si>
  <si>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</si>
  <si>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</si>
  <si>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</si>
  <si>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</si>
  <si>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</si>
  <si>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</si>
  <si>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</si>
  <si>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</si>
  <si>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</si>
  <si>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</si>
  <si>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</si>
  <si>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</si>
  <si>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</si>
  <si>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</si>
  <si>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</si>
  <si>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</si>
  <si>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</si>
  <si>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</si>
  <si>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</si>
  <si>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</si>
  <si>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</si>
  <si>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</si>
  <si>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</si>
  <si>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</si>
  <si>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</si>
  <si>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</si>
  <si>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</si>
  <si>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</si>
  <si>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</si>
  <si>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</si>
  <si>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</si>
  <si>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</si>
  <si>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</si>
  <si>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</si>
  <si>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</si>
  <si>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</si>
  <si>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</si>
  <si>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</si>
  <si>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</si>
  <si>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</si>
  <si>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</si>
  <si>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</si>
  <si>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</si>
  <si>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</si>
  <si>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</si>
  <si>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</si>
  <si>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</si>
  <si>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</si>
  <si>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</si>
  <si>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</si>
  <si>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</si>
  <si>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</si>
  <si>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</si>
  <si>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</si>
  <si>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</si>
  <si>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</si>
  <si>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</si>
  <si>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</si>
  <si>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</si>
  <si>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</si>
  <si>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</si>
  <si>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</si>
  <si>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</si>
  <si>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</si>
  <si>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</si>
  <si>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</si>
  <si>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</si>
  <si>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</si>
  <si>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</si>
  <si>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</si>
  <si>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</si>
  <si>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</si>
  <si>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</si>
  <si>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</si>
  <si>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</si>
  <si>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</si>
  <si>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</si>
  <si>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</si>
  <si>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</si>
  <si>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</si>
  <si>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</si>
  <si>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</si>
  <si>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</si>
  <si>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</si>
  <si>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</si>
  <si>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</si>
  <si>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</si>
  <si>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</si>
  <si>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</si>
  <si>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</si>
  <si>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</si>
  <si>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</si>
  <si>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</si>
  <si>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</si>
  <si>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</si>
  <si>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</si>
  <si>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</si>
  <si>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</si>
  <si>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</si>
  <si>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</si>
  <si>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</si>
  <si>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</si>
  <si>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</si>
  <si>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</si>
  <si>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</si>
  <si>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</si>
  <si>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</si>
  <si>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</si>
  <si>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</si>
  <si>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</si>
  <si>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</si>
  <si>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</si>
  <si>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</si>
  <si>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</si>
  <si>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</si>
  <si>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</si>
  <si>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</si>
  <si>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</si>
  <si>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</si>
  <si>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</si>
  <si>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</si>
  <si>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</si>
  <si>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</si>
  <si>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</si>
  <si>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</si>
  <si>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</si>
  <si>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</si>
  <si>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</si>
  <si>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</si>
  <si>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</si>
  <si>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</si>
  <si>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</si>
  <si>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</si>
  <si>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</si>
  <si>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</si>
  <si>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</si>
  <si>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</si>
  <si>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</si>
  <si>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</si>
  <si>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</si>
  <si>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</si>
  <si>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</si>
  <si>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</si>
  <si>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</si>
  <si>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</si>
  <si>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</si>
  <si>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</si>
  <si>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</si>
  <si>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</si>
  <si>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</si>
  <si>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</si>
  <si>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</si>
  <si>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</si>
  <si>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</si>
  <si>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</si>
  <si>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</si>
  <si>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</si>
  <si>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</si>
  <si>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</si>
  <si>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</si>
  <si>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</si>
  <si>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</si>
  <si>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</si>
  <si>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</si>
  <si>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</si>
  <si>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</si>
  <si>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</si>
  <si>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</si>
  <si>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</si>
  <si>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</si>
  <si>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</si>
  <si>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</si>
  <si>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</si>
  <si>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</si>
  <si>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</si>
  <si>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</si>
  <si>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</si>
  <si>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</si>
  <si>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</si>
  <si>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</si>
  <si>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</si>
  <si>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</si>
  <si>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</si>
  <si>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</si>
  <si>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</si>
  <si>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</si>
  <si>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</si>
  <si>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</si>
  <si>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</si>
  <si>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</si>
  <si>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</si>
  <si>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</si>
  <si>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</si>
  <si>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</si>
  <si>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</si>
  <si>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</si>
  <si>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</si>
  <si>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</si>
  <si>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</si>
  <si>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</si>
  <si>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</si>
  <si>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</si>
  <si>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</si>
  <si>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</si>
  <si>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</si>
  <si>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</si>
  <si>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</si>
  <si>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</si>
  <si>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</si>
  <si>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</si>
  <si>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</si>
  <si>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</si>
  <si>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</si>
  <si>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</si>
  <si>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</si>
  <si>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</si>
  <si>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</si>
  <si>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</si>
  <si>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</si>
  <si>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</si>
  <si>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</si>
  <si>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</si>
  <si>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</si>
  <si>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</si>
  <si>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</si>
  <si>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</si>
  <si>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</si>
  <si>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</si>
  <si>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</si>
  <si>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</si>
  <si>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</si>
  <si>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</si>
  <si>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</si>
  <si>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</si>
  <si>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</si>
  <si>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</si>
  <si>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</si>
  <si>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</si>
  <si>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</si>
  <si>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</si>
  <si>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</si>
  <si>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</si>
  <si>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</si>
  <si>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</si>
  <si>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</si>
  <si>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</si>
  <si>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</si>
  <si>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</si>
  <si>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</si>
  <si>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</si>
  <si>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</si>
  <si>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</si>
  <si>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</si>
  <si>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</si>
  <si>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</si>
  <si>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</si>
  <si>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</si>
  <si>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</si>
  <si>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</si>
  <si>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</si>
  <si>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</si>
  <si>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</si>
  <si>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</si>
  <si>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</si>
  <si>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</si>
  <si>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</si>
  <si>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</si>
  <si>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</si>
  <si>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</si>
  <si>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</si>
  <si>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</si>
  <si>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</si>
  <si>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</si>
  <si>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</si>
  <si>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</si>
  <si>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</si>
  <si>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</si>
  <si>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</si>
  <si>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</si>
  <si>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</si>
  <si>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</si>
  <si>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</si>
  <si>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</si>
  <si>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</si>
  <si>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</si>
  <si>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</si>
  <si>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</si>
  <si>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</si>
  <si>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</si>
  <si>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</si>
  <si>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</si>
  <si>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</si>
  <si>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</si>
  <si>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</si>
  <si>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</si>
  <si>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</si>
  <si>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</si>
  <si>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</si>
  <si>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</si>
  <si>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</si>
  <si>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</si>
  <si>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</si>
  <si>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</si>
  <si>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</si>
  <si>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</si>
  <si>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</si>
  <si>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</si>
  <si>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</si>
  <si>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</si>
  <si>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</si>
  <si>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</si>
  <si>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</si>
  <si>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</si>
  <si>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</si>
  <si>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</si>
  <si>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</si>
  <si>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</si>
  <si>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</si>
  <si>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</si>
  <si>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</si>
  <si>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</si>
  <si>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</si>
  <si>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</si>
  <si>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</si>
  <si>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</si>
  <si>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</si>
  <si>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</si>
  <si>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</si>
  <si>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</si>
  <si>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</si>
  <si>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</si>
  <si>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</si>
  <si>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</si>
  <si>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</si>
  <si>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</si>
  <si>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</si>
  <si>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</si>
  <si>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</si>
  <si>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</si>
  <si>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</si>
  <si>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</si>
  <si>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</si>
  <si>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</si>
  <si>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</si>
  <si>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</si>
  <si>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</si>
  <si>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</si>
  <si>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</si>
  <si>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</si>
  <si>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</si>
  <si>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</si>
  <si>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</si>
  <si>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</si>
  <si>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</si>
  <si>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</si>
  <si>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</si>
  <si>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</si>
  <si>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</si>
  <si>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</si>
  <si>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</si>
  <si>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</si>
  <si>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</si>
  <si>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</si>
  <si>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</si>
  <si>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</si>
  <si>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</si>
  <si>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</si>
  <si>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</si>
  <si>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</si>
  <si>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</si>
  <si>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</si>
  <si>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</si>
  <si>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</si>
  <si>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</si>
  <si>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</si>
  <si>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</si>
  <si>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</si>
  <si>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</si>
  <si>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</si>
  <si>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</si>
  <si>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</si>
  <si>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</si>
  <si>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</si>
  <si>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</si>
  <si>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</si>
  <si>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</si>
  <si>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</si>
  <si>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</si>
  <si>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</si>
  <si>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</si>
  <si>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</si>
  <si>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</si>
  <si>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</si>
  <si>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</si>
  <si>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</si>
  <si>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</si>
  <si>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</si>
  <si>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</si>
  <si>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</si>
  <si>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</si>
  <si>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</si>
  <si>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</si>
  <si>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</si>
  <si>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</si>
  <si>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</si>
  <si>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</si>
  <si>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</si>
  <si>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</si>
  <si>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</si>
  <si>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</si>
  <si>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</si>
  <si>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</si>
  <si>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</si>
  <si>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</si>
  <si>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</si>
  <si>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</si>
  <si>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</si>
  <si>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</si>
  <si>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</si>
  <si>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</si>
  <si>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</si>
  <si>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</si>
  <si>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</si>
  <si>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</si>
  <si>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</si>
  <si>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</si>
  <si>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</si>
  <si>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</si>
  <si>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</si>
  <si>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</si>
  <si>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</si>
  <si>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</si>
  <si>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</si>
  <si>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</si>
  <si>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</si>
  <si>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</si>
  <si>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</si>
  <si>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</si>
  <si>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</si>
  <si>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</si>
  <si>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</si>
  <si>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</si>
  <si>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</si>
  <si>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</si>
  <si>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</si>
  <si>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</si>
  <si>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</si>
  <si>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</si>
  <si>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</si>
  <si>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</si>
  <si>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</si>
  <si>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</si>
  <si>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</si>
  <si>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</si>
  <si>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</si>
  <si>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</si>
  <si>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</si>
  <si>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</si>
  <si>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</si>
  <si>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</si>
  <si>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</si>
  <si>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</si>
  <si>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</si>
  <si>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</si>
  <si>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</si>
  <si>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</si>
  <si>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</si>
  <si>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</si>
  <si>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</si>
  <si>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</si>
  <si>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</si>
  <si>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</si>
  <si>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</si>
  <si>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</si>
  <si>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</si>
  <si>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</si>
  <si>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</si>
  <si>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</si>
  <si>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</si>
  <si>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</si>
  <si>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</si>
  <si>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</si>
  <si>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</si>
  <si>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</si>
  <si>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</si>
  <si>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</si>
  <si>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</si>
  <si>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</si>
  <si>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</si>
  <si>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</si>
  <si>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</si>
  <si>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</si>
  <si>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</si>
  <si>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</si>
  <si>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</si>
  <si>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</si>
  <si>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</si>
  <si>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</si>
  <si>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</si>
  <si>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</si>
  <si>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</si>
  <si>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</si>
  <si>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</si>
  <si>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</si>
  <si>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</si>
  <si>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</si>
  <si>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</si>
  <si>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</si>
  <si>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</si>
  <si>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</si>
  <si>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</si>
  <si>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</si>
  <si>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</si>
  <si>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</si>
  <si>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</si>
  <si>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</si>
  <si>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</si>
  <si>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</si>
  <si>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</si>
  <si>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</si>
  <si>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</si>
  <si>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</si>
  <si>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</si>
  <si>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</si>
  <si>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</si>
  <si>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</si>
  <si>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</si>
  <si>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</si>
  <si>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</si>
  <si>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</si>
  <si>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</si>
  <si>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</si>
  <si>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</si>
  <si>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</si>
  <si>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</si>
  <si>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</si>
  <si>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</si>
  <si>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</si>
  <si>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</si>
  <si>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</si>
  <si>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</si>
  <si>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</si>
  <si>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</si>
  <si>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</si>
  <si>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</si>
  <si>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</si>
  <si>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</si>
  <si>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</si>
  <si>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</si>
  <si>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</si>
  <si>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</si>
  <si>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</si>
  <si>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</si>
  <si>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</si>
  <si>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</si>
  <si>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</si>
  <si>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</si>
  <si>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</si>
  <si>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</si>
  <si>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</si>
  <si>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</si>
  <si>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</si>
  <si>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</si>
  <si>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</si>
  <si>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</si>
  <si>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</si>
  <si>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</si>
  <si>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</si>
  <si>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</si>
  <si>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</si>
  <si>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</si>
  <si>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</si>
  <si>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</si>
  <si>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</si>
  <si>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</si>
  <si>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</si>
  <si>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</si>
  <si>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</si>
  <si>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</si>
  <si>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</si>
  <si>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</si>
  <si>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</si>
  <si>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</si>
  <si>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</si>
  <si>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</si>
  <si>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</si>
  <si>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</si>
  <si>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</si>
  <si>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</si>
  <si>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</si>
  <si>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</si>
  <si>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</si>
  <si>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</si>
  <si>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</si>
  <si>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</si>
  <si>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</si>
  <si>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</si>
  <si>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</si>
  <si>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</si>
  <si>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</si>
  <si>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</si>
  <si>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</si>
  <si>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</si>
  <si>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</si>
  <si>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</si>
  <si>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</si>
  <si>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</si>
  <si>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</si>
  <si>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</si>
  <si>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</si>
  <si>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</si>
  <si>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</si>
  <si>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</si>
  <si>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</si>
  <si>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</si>
  <si>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</si>
  <si>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</si>
  <si>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</si>
  <si>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</si>
  <si>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</si>
  <si>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</si>
  <si>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</si>
  <si>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</si>
  <si>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</si>
  <si>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</si>
  <si>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</si>
  <si>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</si>
  <si>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</si>
  <si>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</si>
  <si>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</si>
  <si>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</si>
  <si>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</si>
  <si>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</si>
  <si>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</si>
  <si>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</si>
  <si>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</si>
  <si>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</si>
  <si>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</si>
  <si>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</si>
  <si>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</si>
  <si>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</si>
  <si>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</si>
  <si>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</si>
  <si>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</si>
  <si>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</si>
  <si>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</si>
  <si>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</si>
  <si>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</si>
  <si>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</si>
  <si>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</si>
  <si>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</si>
  <si>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</si>
  <si>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</si>
  <si>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</si>
  <si>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</si>
  <si>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</si>
  <si>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</si>
  <si>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</si>
  <si>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</si>
  <si>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</si>
  <si>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</si>
  <si>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</si>
  <si>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</si>
  <si>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</si>
  <si>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</si>
  <si>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</si>
  <si>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</si>
  <si>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</si>
  <si>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</si>
  <si>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</si>
  <si>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</si>
  <si>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</si>
  <si>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</si>
  <si>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</si>
  <si>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</si>
  <si>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</si>
  <si>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</si>
  <si>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</si>
  <si>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</si>
  <si>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</si>
  <si>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</si>
  <si>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</si>
  <si>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</si>
  <si>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</si>
  <si>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</si>
  <si>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</si>
  <si>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</si>
  <si>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</si>
  <si>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</si>
  <si>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</si>
  <si>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</si>
  <si>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</si>
  <si>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</si>
  <si>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</si>
  <si>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</si>
  <si>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</si>
  <si>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</si>
  <si>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</si>
  <si>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</si>
  <si>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</si>
  <si>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</si>
  <si>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</si>
  <si>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</si>
  <si>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</si>
  <si>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</si>
  <si>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</si>
  <si>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</si>
  <si>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</si>
  <si>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</si>
  <si>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</si>
  <si>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</si>
  <si>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</si>
  <si>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</si>
  <si>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</si>
  <si>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</si>
  <si>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</si>
  <si>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</si>
  <si>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</si>
  <si>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</si>
  <si>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</si>
  <si>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</si>
  <si>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</si>
  <si>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</si>
  <si>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</si>
  <si>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</si>
  <si>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</si>
  <si>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</si>
  <si>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</si>
  <si>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</si>
  <si>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</si>
  <si>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</si>
  <si>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</si>
  <si>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</si>
  <si>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</si>
  <si>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</si>
  <si>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</si>
  <si>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</si>
  <si>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</si>
  <si>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</si>
  <si>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</si>
  <si>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</si>
  <si>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</si>
  <si>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</si>
  <si>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</si>
  <si>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</si>
  <si>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</si>
  <si>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</si>
  <si>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</si>
  <si>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</si>
  <si>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</si>
  <si>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</si>
  <si>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</si>
  <si>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</si>
  <si>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</si>
  <si>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</si>
  <si>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</si>
  <si>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</si>
  <si>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</si>
  <si>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</si>
  <si>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</si>
  <si>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</si>
  <si>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</si>
  <si>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</si>
  <si>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</si>
  <si>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</si>
  <si>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</si>
  <si>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</si>
  <si>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</si>
  <si>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</si>
  <si>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</si>
  <si>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</si>
  <si>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</si>
  <si>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</si>
  <si>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</si>
  <si>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</si>
  <si>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</si>
  <si>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</si>
  <si>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</si>
  <si>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</si>
  <si>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</si>
  <si>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</si>
  <si>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</si>
  <si>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</si>
  <si>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</si>
  <si>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</si>
  <si>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</si>
  <si>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</si>
  <si>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</si>
  <si>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</si>
  <si>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</si>
  <si>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</si>
  <si>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</si>
  <si>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</si>
  <si>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</si>
  <si>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</si>
  <si>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</si>
  <si>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</si>
  <si>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</si>
  <si>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</si>
  <si>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</si>
  <si>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</si>
  <si>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</si>
  <si>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</si>
  <si>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</si>
  <si>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</si>
  <si>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</si>
  <si>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</si>
  <si>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</si>
  <si>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</si>
  <si>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</si>
  <si>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</si>
  <si>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</si>
  <si>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</si>
  <si>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</si>
  <si>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</si>
  <si>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</si>
  <si>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</si>
  <si>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</si>
  <si>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</si>
  <si>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</si>
  <si>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</si>
  <si>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</si>
  <si>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</si>
  <si>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</si>
  <si>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</si>
  <si>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</si>
  <si>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</si>
  <si>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</si>
  <si>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</si>
  <si>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</si>
  <si>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</si>
  <si>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</si>
  <si>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</si>
  <si>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</si>
  <si>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</si>
  <si>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</si>
  <si>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</si>
  <si>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</si>
  <si>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</si>
  <si>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</si>
  <si>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</si>
  <si>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</si>
  <si>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</si>
  <si>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</si>
  <si>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</si>
  <si>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</si>
  <si>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</si>
  <si>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</si>
  <si>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</si>
  <si>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</si>
  <si>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</si>
  <si>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</si>
  <si>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</si>
  <si>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</si>
  <si>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</si>
  <si>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</si>
  <si>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</si>
  <si>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</si>
  <si>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</si>
  <si>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</si>
  <si>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</si>
  <si>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</si>
  <si>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</si>
  <si>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</si>
  <si>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</si>
  <si>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</si>
  <si>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</si>
  <si>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</si>
  <si>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</si>
  <si>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</si>
  <si>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</si>
  <si>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</si>
  <si>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</si>
  <si>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</si>
  <si>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</si>
  <si>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</si>
  <si>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</si>
  <si>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</si>
  <si>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</si>
  <si>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</si>
  <si>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</si>
  <si>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</si>
  <si>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</si>
  <si>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</si>
  <si>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</si>
  <si>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</si>
  <si>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</si>
  <si>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</si>
  <si>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</si>
  <si>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</si>
  <si>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</si>
  <si>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</si>
  <si>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</si>
  <si>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</si>
  <si>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</si>
  <si>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</si>
  <si>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</si>
  <si>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</si>
  <si>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</si>
  <si>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</si>
  <si>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</si>
  <si>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</si>
  <si>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</si>
  <si>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</si>
  <si>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</si>
  <si>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</si>
  <si>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</si>
  <si>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</si>
  <si>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</si>
  <si>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</si>
  <si>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</si>
  <si>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</si>
  <si>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</si>
  <si>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</si>
  <si>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</si>
  <si>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</si>
  <si>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</si>
  <si>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</si>
  <si>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</si>
  <si>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</si>
  <si>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</si>
  <si>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</si>
  <si>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</si>
  <si>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</si>
  <si>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</si>
  <si>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</si>
  <si>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</si>
  <si>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</si>
  <si>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</si>
  <si>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</si>
  <si>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</si>
  <si>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</si>
  <si>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</si>
  <si>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</si>
  <si>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</si>
  <si>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</si>
  <si>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</si>
  <si>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</si>
  <si>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</si>
  <si>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</si>
  <si>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</si>
  <si>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</si>
  <si>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</si>
  <si>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</si>
  <si>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</si>
  <si>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</si>
  <si>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</si>
  <si>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</si>
  <si>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</si>
  <si>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</si>
  <si>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</si>
  <si>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</si>
  <si>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</si>
  <si>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</si>
  <si>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</si>
  <si>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</si>
  <si>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</si>
  <si>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</si>
  <si>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</si>
  <si>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</si>
  <si>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</si>
  <si>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</si>
  <si>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</si>
  <si>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</si>
  <si>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</si>
  <si>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</si>
  <si>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</si>
  <si>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</si>
  <si>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</si>
  <si>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</si>
  <si>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</si>
  <si>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</si>
  <si>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</si>
  <si>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</si>
  <si>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</si>
  <si>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</si>
  <si>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</si>
  <si>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</si>
  <si>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</si>
  <si>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</si>
  <si>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</si>
  <si>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</si>
  <si>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</si>
  <si>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</si>
  <si>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</si>
  <si>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</si>
  <si>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</si>
  <si>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</si>
  <si>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</si>
  <si>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</si>
  <si>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</si>
  <si>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</si>
  <si>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</si>
  <si>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</si>
  <si>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</si>
  <si>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</si>
  <si>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</si>
  <si>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</si>
  <si>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</si>
  <si>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</si>
  <si>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</si>
  <si>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</si>
  <si>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</si>
  <si>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</si>
  <si>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</si>
  <si>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</si>
  <si>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</si>
  <si>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</si>
  <si>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</si>
  <si>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</si>
  <si>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</si>
  <si>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</si>
  <si>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</si>
  <si>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</si>
  <si>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</si>
  <si>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</si>
  <si>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</si>
  <si>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</si>
  <si>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</si>
  <si>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</si>
  <si>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</si>
  <si>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</si>
  <si>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</si>
  <si>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</si>
  <si>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</si>
  <si>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</si>
  <si>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</si>
  <si>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</si>
  <si>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</si>
  <si>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</si>
  <si>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</si>
  <si>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</si>
  <si>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</si>
  <si>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</si>
  <si>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</si>
  <si>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</si>
  <si>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</si>
  <si>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</si>
  <si>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</si>
  <si>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</si>
  <si>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</si>
  <si>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</si>
  <si>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</si>
  <si>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</si>
  <si>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</si>
  <si>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</si>
  <si>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</si>
  <si>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</si>
  <si>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</si>
  <si>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</si>
  <si>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</si>
  <si>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</si>
  <si>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</si>
  <si>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</si>
  <si>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</si>
  <si>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</si>
  <si>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</si>
  <si>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</si>
  <si>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</si>
  <si>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</si>
  <si>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</si>
  <si>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</si>
  <si>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</si>
  <si>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</si>
  <si>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</si>
  <si>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</si>
  <si>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</si>
  <si>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</si>
  <si>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</si>
  <si>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</si>
  <si>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</si>
  <si>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</si>
  <si>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</si>
  <si>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</si>
  <si>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</si>
  <si>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</si>
  <si>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</si>
  <si>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</si>
  <si>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</si>
  <si>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</si>
  <si>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</si>
  <si>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</si>
  <si>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</si>
  <si>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</si>
  <si>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</si>
  <si>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</si>
  <si>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</si>
  <si>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</si>
  <si>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</si>
  <si>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</si>
  <si>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</si>
  <si>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</si>
  <si>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</si>
  <si>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</si>
  <si>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</si>
  <si>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</si>
  <si>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</si>
  <si>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</si>
  <si>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</si>
  <si>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</si>
  <si>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</si>
  <si>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</si>
  <si>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</si>
  <si>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</si>
  <si>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</si>
  <si>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</si>
  <si>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</si>
  <si>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</si>
  <si>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</si>
  <si>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</si>
  <si>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</si>
  <si>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</si>
  <si>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</si>
  <si>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</si>
  <si>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</si>
  <si>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</si>
  <si>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</si>
  <si>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</si>
  <si>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</si>
  <si>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</si>
  <si>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</si>
  <si>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</si>
  <si>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</si>
  <si>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</si>
  <si>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</si>
  <si>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</si>
  <si>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</si>
  <si>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</si>
  <si>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</si>
  <si>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</si>
  <si>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</si>
  <si>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</si>
  <si>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</si>
  <si>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</si>
  <si>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</si>
  <si>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</si>
  <si>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</si>
  <si>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</si>
  <si>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</si>
  <si>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</si>
  <si>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</si>
  <si>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</si>
  <si>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</si>
  <si>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</si>
  <si>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</si>
  <si>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</si>
  <si>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</si>
  <si>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</si>
  <si>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</si>
  <si>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</si>
  <si>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</si>
  <si>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</si>
  <si>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</si>
  <si>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</si>
  <si>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</si>
  <si>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</si>
  <si>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</si>
  <si>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</si>
  <si>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</si>
  <si>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</si>
  <si>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</si>
  <si>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</si>
  <si>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</si>
  <si>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</si>
  <si>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</si>
  <si>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</si>
  <si>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</si>
  <si>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</si>
  <si>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</si>
  <si>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</si>
  <si>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</si>
  <si>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</si>
  <si>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</si>
  <si>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</si>
  <si>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</si>
  <si>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</si>
  <si>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</si>
  <si>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</si>
  <si>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</si>
  <si>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</si>
  <si>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</si>
  <si>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</si>
  <si>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</si>
  <si>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</si>
  <si>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</si>
  <si>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</si>
  <si>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</si>
  <si>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</si>
  <si>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</si>
  <si>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</si>
  <si>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</si>
  <si>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</si>
  <si>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</si>
  <si>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</si>
  <si>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</si>
  <si>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</si>
  <si>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</si>
  <si>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</si>
  <si>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</si>
  <si>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</si>
  <si>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</si>
  <si>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</si>
  <si>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</si>
  <si>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</si>
  <si>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</si>
  <si>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</si>
  <si>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</si>
  <si>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</si>
  <si>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</si>
  <si>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</si>
  <si>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</si>
  <si>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</si>
  <si>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</si>
  <si>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</si>
  <si>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</si>
  <si>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</si>
  <si>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</si>
  <si>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</si>
  <si>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</si>
  <si>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</si>
  <si>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</si>
  <si>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</si>
  <si>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</si>
  <si>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</si>
  <si>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</si>
  <si>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</si>
  <si>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</si>
  <si>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</si>
  <si>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</si>
  <si>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</si>
  <si>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</si>
  <si>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</si>
  <si>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</si>
  <si>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</si>
  <si>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</si>
  <si>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</si>
  <si>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</si>
  <si>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</si>
  <si>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</si>
  <si>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</si>
  <si>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</si>
  <si>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</si>
  <si>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</si>
  <si>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</si>
  <si>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</si>
  <si>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</si>
  <si>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</si>
  <si>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</si>
  <si>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</si>
  <si>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</si>
  <si>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</si>
  <si>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</si>
  <si>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</si>
  <si>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</si>
  <si>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</si>
  <si>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</si>
  <si>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</si>
  <si>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</si>
  <si>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</si>
  <si>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</si>
  <si>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</si>
  <si>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</si>
  <si>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</si>
  <si>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</si>
  <si>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</si>
  <si>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</si>
  <si>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</si>
  <si>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</si>
  <si>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</si>
  <si>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</si>
  <si>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</si>
  <si>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</si>
  <si>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</si>
  <si>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</si>
  <si>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</si>
  <si>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</si>
  <si>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</si>
  <si>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</si>
  <si>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</si>
  <si>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</si>
  <si>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</si>
  <si>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</si>
  <si>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</si>
  <si>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</si>
  <si>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</si>
  <si>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</si>
  <si>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</si>
  <si>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</si>
  <si>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</si>
  <si>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</si>
  <si>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</si>
  <si>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</si>
  <si>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</si>
  <si>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</si>
  <si>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</si>
  <si>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</si>
  <si>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</si>
  <si>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</si>
  <si>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</si>
  <si>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</si>
  <si>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</si>
  <si>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</si>
  <si>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</si>
  <si>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</si>
  <si>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</si>
  <si>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</si>
  <si>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</si>
  <si>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</si>
  <si>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</si>
  <si>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</si>
  <si>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</si>
  <si>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</si>
  <si>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</si>
  <si>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</si>
  <si>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</si>
  <si>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</si>
  <si>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</si>
  <si>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</si>
  <si>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</si>
  <si>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</si>
  <si>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</si>
  <si>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</si>
  <si>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</si>
  <si>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</si>
  <si>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</si>
  <si>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</si>
  <si>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</si>
  <si>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</si>
  <si>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</si>
  <si>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</si>
  <si>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</si>
  <si>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</si>
  <si>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</si>
  <si>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</si>
  <si>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</si>
  <si>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</si>
  <si>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</si>
  <si>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</si>
  <si>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</si>
  <si>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</si>
  <si>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</si>
  <si>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</si>
  <si>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</si>
  <si>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</si>
  <si>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</si>
  <si>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</si>
  <si>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</si>
  <si>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</si>
  <si>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</si>
  <si>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</si>
  <si>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</si>
  <si>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</si>
  <si>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</si>
  <si>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</si>
  <si>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</si>
  <si>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</si>
  <si>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</si>
  <si>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</si>
  <si>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</si>
  <si>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</si>
  <si>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</si>
  <si>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</si>
  <si>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</si>
  <si>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</si>
  <si>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</si>
  <si>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</si>
  <si>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</si>
  <si>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</si>
  <si>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</si>
  <si>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</si>
  <si>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</si>
  <si>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</si>
  <si>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</si>
  <si>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</si>
  <si>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</si>
  <si>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</si>
  <si>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</si>
  <si>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</si>
  <si>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</si>
  <si>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</si>
  <si>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</si>
  <si>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</si>
  <si>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</si>
  <si>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</si>
  <si>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</si>
  <si>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</si>
  <si>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</si>
  <si>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</si>
  <si>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</si>
  <si>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</si>
  <si>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</si>
  <si>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</si>
  <si>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</si>
  <si>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</si>
  <si>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</si>
  <si>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</si>
  <si>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</si>
  <si>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</si>
  <si>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</si>
  <si>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</si>
  <si>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</si>
  <si>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</si>
  <si>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</si>
  <si>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</si>
  <si>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</si>
  <si>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</si>
  <si>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</si>
  <si>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</si>
  <si>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</si>
  <si>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</si>
  <si>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</si>
  <si>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</si>
  <si>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</si>
  <si>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</si>
  <si>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</si>
  <si>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</si>
  <si>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</si>
  <si>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</si>
  <si>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</si>
  <si>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</si>
  <si>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</si>
  <si>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</si>
  <si>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</si>
  <si>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</si>
  <si>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</si>
  <si>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</si>
  <si>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</si>
  <si>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</si>
  <si>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</si>
  <si>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</si>
  <si>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</si>
  <si>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</si>
  <si>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</si>
  <si>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</si>
  <si>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</si>
  <si>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</si>
  <si>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</si>
  <si>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</si>
  <si>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</si>
  <si>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</si>
  <si>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</si>
  <si>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</si>
  <si>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</si>
  <si>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</si>
  <si>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</si>
  <si>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</si>
  <si>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</si>
  <si>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</si>
  <si>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</si>
  <si>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</si>
  <si>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</si>
  <si>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</si>
  <si>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</si>
  <si>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</si>
  <si>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</si>
  <si>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</si>
  <si>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</si>
  <si>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</si>
  <si>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</si>
  <si>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</si>
  <si>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</si>
  <si>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</si>
  <si>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</si>
  <si>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</si>
  <si>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</si>
  <si>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</si>
  <si>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</si>
  <si>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</si>
  <si>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</si>
  <si>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</si>
  <si>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</si>
  <si>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</si>
  <si>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</si>
  <si>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</si>
  <si>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</si>
  <si>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</si>
  <si>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</si>
  <si>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</si>
  <si>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</si>
  <si>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</si>
  <si>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</si>
  <si>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</si>
  <si>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</si>
  <si>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</si>
  <si>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</si>
  <si>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</si>
  <si>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</si>
  <si>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</si>
  <si>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</si>
  <si>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</si>
  <si>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</si>
  <si>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</si>
  <si>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</si>
  <si>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</si>
  <si>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</si>
  <si>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</si>
  <si>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</si>
  <si>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</si>
  <si>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</si>
  <si>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</si>
  <si>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</si>
  <si>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</si>
  <si>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</si>
  <si>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</si>
  <si>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</si>
  <si>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</si>
  <si>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</si>
  <si>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</si>
  <si>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</si>
  <si>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</si>
  <si>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</si>
  <si>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</si>
  <si>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</si>
  <si>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</si>
  <si>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</si>
  <si>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</si>
  <si>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</si>
  <si>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</si>
  <si>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</si>
  <si>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</si>
  <si>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</si>
  <si>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</si>
  <si>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</si>
  <si>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</si>
  <si>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</si>
  <si>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</si>
  <si>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</si>
  <si>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</si>
  <si>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</si>
  <si>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</si>
  <si>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</si>
  <si>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</si>
  <si>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</si>
  <si>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</si>
  <si>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</si>
  <si>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</si>
  <si>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</si>
  <si>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</si>
  <si>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</si>
  <si>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</si>
  <si>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</si>
  <si>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</si>
  <si>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</si>
  <si>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</si>
  <si>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</si>
  <si>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</si>
  <si>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</si>
  <si>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</si>
  <si>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</si>
  <si>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</si>
  <si>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</si>
  <si>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</si>
  <si>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</si>
  <si>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</si>
  <si>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</si>
  <si>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</si>
  <si>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</si>
  <si>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</si>
  <si>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</si>
  <si>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</si>
  <si>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</si>
  <si>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</si>
  <si>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</si>
  <si>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</si>
  <si>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</si>
  <si>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</si>
  <si>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</si>
  <si>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</si>
  <si>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</si>
  <si>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</si>
  <si>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</si>
  <si>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</si>
  <si>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</si>
  <si>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</si>
  <si>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</si>
  <si>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</si>
  <si>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</si>
  <si>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</si>
  <si>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</si>
  <si>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</si>
  <si>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</si>
  <si>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</si>
  <si>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</si>
  <si>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</si>
  <si>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</si>
  <si>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</si>
  <si>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</si>
  <si>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</si>
  <si>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</si>
  <si>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</si>
  <si>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</si>
  <si>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</si>
  <si>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</si>
  <si>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</si>
  <si>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</si>
  <si>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</si>
  <si>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</si>
  <si>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</si>
  <si>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</si>
  <si>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</si>
  <si>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</si>
  <si>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</si>
  <si>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</si>
  <si>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</si>
  <si>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</si>
  <si>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</si>
  <si>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</si>
  <si>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</si>
  <si>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</si>
  <si>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</si>
  <si>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</si>
  <si>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</si>
  <si>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</si>
  <si>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</si>
  <si>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</si>
  <si>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</si>
  <si>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</si>
  <si>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</si>
  <si>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</si>
  <si>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</si>
  <si>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</si>
  <si>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</si>
  <si>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</si>
  <si>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</si>
  <si>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</si>
  <si>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</si>
  <si>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</si>
  <si>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</si>
  <si>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</si>
  <si>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</si>
  <si>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</si>
  <si>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</si>
  <si>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</si>
  <si>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</si>
  <si>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</si>
  <si>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</si>
  <si>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</si>
  <si>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</si>
  <si>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</si>
  <si>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</si>
  <si>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</si>
  <si>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</si>
  <si>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</si>
  <si>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</si>
  <si>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</si>
  <si>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</si>
  <si>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</si>
  <si>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</si>
  <si>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</si>
  <si>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</si>
  <si>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</si>
  <si>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</si>
  <si>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</si>
  <si>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</si>
  <si>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</si>
  <si>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</si>
  <si>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</si>
  <si>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</si>
  <si>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</si>
  <si>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</si>
  <si>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</si>
  <si>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</si>
  <si>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</si>
  <si>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</si>
  <si>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</si>
  <si>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</si>
  <si>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</si>
  <si>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</si>
  <si>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</si>
  <si>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</si>
  <si>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</si>
  <si>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</si>
  <si>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</si>
  <si>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</si>
  <si>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</si>
  <si>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</si>
  <si>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</si>
  <si>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</si>
  <si>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</si>
  <si>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</si>
  <si>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</si>
  <si>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</si>
  <si>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</si>
  <si>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</si>
  <si>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</si>
  <si>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</si>
  <si>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</si>
  <si>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</si>
  <si>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</si>
  <si>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</si>
  <si>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</si>
  <si>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</si>
  <si>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</si>
  <si>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</si>
  <si>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</si>
  <si>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</si>
  <si>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</si>
  <si>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</si>
  <si>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</si>
  <si>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</si>
  <si>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</si>
  <si>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</si>
  <si>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</si>
  <si>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</si>
  <si>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</si>
  <si>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</si>
  <si>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</si>
  <si>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</si>
  <si>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</si>
  <si>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</si>
  <si>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</si>
  <si>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</si>
  <si>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</si>
  <si>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</si>
  <si>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</si>
  <si>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</si>
  <si>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</si>
  <si>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</si>
  <si>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</si>
  <si>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</si>
  <si>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</si>
  <si>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</si>
  <si>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</si>
  <si>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</si>
  <si>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</si>
  <si>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</si>
  <si>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</si>
  <si>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</si>
  <si>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</si>
  <si>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</si>
  <si>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</si>
  <si>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</si>
  <si>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</si>
  <si>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</si>
  <si>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</si>
  <si>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</si>
  <si>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</si>
  <si>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</si>
  <si>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</si>
  <si>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</si>
  <si>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</si>
  <si>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</si>
  <si>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</si>
  <si>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</si>
  <si>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</si>
  <si>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</si>
  <si>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</si>
  <si>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</si>
  <si>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</si>
  <si>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</si>
  <si>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</si>
  <si>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</si>
  <si>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</si>
  <si>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</si>
  <si>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</si>
  <si>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</si>
  <si>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</si>
  <si>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</si>
  <si>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</si>
  <si>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</si>
  <si>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</si>
  <si>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</si>
  <si>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</si>
  <si>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</si>
  <si>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</si>
  <si>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</si>
  <si>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</si>
  <si>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</si>
  <si>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</si>
  <si>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</si>
  <si>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</si>
  <si>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</si>
  <si>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</si>
  <si>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</si>
  <si>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</si>
  <si>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</si>
  <si>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</si>
  <si>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</si>
  <si>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</si>
  <si>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</si>
  <si>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</si>
  <si>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</si>
  <si>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</si>
  <si>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</si>
  <si>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</si>
  <si>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</si>
  <si>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</si>
  <si>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</si>
  <si>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</si>
  <si>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</si>
  <si>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</si>
  <si>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</si>
  <si>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</si>
  <si>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</si>
  <si>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</si>
  <si>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</si>
  <si>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</si>
  <si>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</si>
  <si>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</si>
  <si>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</si>
  <si>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</si>
  <si>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</si>
  <si>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</si>
  <si>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</si>
  <si>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</si>
  <si>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</si>
  <si>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</si>
  <si>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</si>
  <si>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</si>
  <si>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</si>
  <si>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</si>
  <si>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</si>
  <si>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</si>
  <si>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</si>
  <si>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</si>
  <si>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</si>
  <si>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</si>
  <si>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</si>
  <si>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</si>
  <si>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</si>
  <si>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</si>
  <si>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</si>
  <si>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</si>
  <si>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</si>
  <si>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</si>
  <si>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</si>
  <si>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</si>
  <si>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</si>
  <si>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</si>
  <si>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</si>
  <si>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</si>
  <si>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</si>
  <si>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</si>
  <si>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</si>
  <si>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</si>
  <si>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</si>
  <si>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</si>
  <si>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</si>
  <si>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</si>
  <si>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</si>
  <si>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</si>
  <si>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</si>
  <si>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</si>
  <si>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</si>
  <si>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</si>
  <si>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</si>
  <si>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</si>
  <si>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</si>
  <si>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</si>
  <si>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</si>
  <si>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</si>
  <si>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</si>
  <si>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</si>
  <si>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</si>
  <si>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</si>
  <si>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</si>
  <si>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</si>
  <si>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</si>
  <si>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</si>
  <si>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</si>
  <si>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</si>
  <si>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</si>
  <si>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</si>
  <si>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</si>
  <si>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</si>
  <si>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</si>
  <si>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</si>
  <si>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</si>
  <si>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</si>
  <si>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</si>
  <si>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</si>
  <si>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</si>
  <si>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</si>
  <si>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</si>
  <si>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</si>
  <si>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</si>
  <si>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</si>
  <si>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</si>
  <si>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</si>
  <si>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</si>
  <si>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</si>
  <si>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</si>
  <si>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</si>
  <si>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</si>
  <si>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</si>
  <si>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</si>
  <si>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</si>
  <si>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</si>
  <si>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</si>
  <si>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</si>
  <si>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</si>
  <si>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</si>
  <si>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</si>
  <si>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</si>
  <si>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</si>
  <si>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</si>
  <si>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</si>
  <si>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</si>
  <si>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</si>
  <si>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</si>
  <si>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</si>
  <si>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</si>
  <si>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</si>
  <si>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</si>
  <si>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</si>
  <si>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</si>
  <si>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</si>
  <si>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</si>
  <si>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</si>
  <si>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</si>
  <si>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</si>
  <si>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</si>
  <si>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</si>
  <si>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</si>
  <si>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</si>
  <si>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</si>
  <si>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</si>
  <si>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</si>
  <si>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</si>
  <si>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</si>
  <si>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</si>
  <si>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</si>
  <si>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</si>
  <si>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</si>
  <si>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</si>
  <si>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</si>
  <si>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</si>
  <si>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</si>
  <si>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</si>
  <si>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</si>
  <si>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</si>
  <si>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</si>
  <si>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</si>
  <si>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</si>
  <si>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</si>
  <si>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</si>
  <si>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</si>
  <si>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</si>
  <si>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</si>
  <si>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</si>
  <si>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</si>
  <si>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</si>
  <si>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</si>
  <si>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</si>
  <si>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</si>
  <si>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</si>
  <si>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</si>
  <si>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</si>
  <si>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</si>
  <si>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</si>
  <si>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</si>
  <si>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</si>
  <si>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</si>
  <si>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</si>
  <si>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</si>
  <si>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</si>
  <si>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</si>
  <si>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</si>
  <si>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</si>
  <si>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</si>
  <si>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</si>
  <si>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</si>
  <si>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</si>
  <si>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</si>
  <si>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</si>
  <si>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</si>
  <si>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</si>
  <si>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</si>
  <si>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</si>
  <si>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</si>
  <si>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</si>
  <si>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</si>
  <si>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</si>
  <si>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</si>
  <si>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</si>
  <si>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</si>
  <si>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</si>
  <si>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</si>
  <si>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</si>
  <si>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</si>
  <si>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</si>
  <si>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</si>
  <si>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</si>
  <si>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</si>
  <si>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</si>
  <si>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</si>
  <si>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</si>
  <si>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</si>
  <si>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</si>
  <si>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</si>
  <si>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</si>
  <si>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</si>
  <si>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</si>
  <si>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</si>
  <si>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</si>
  <si>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</si>
  <si>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</si>
  <si>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</si>
  <si>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</si>
  <si>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</si>
  <si>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</si>
  <si>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</si>
  <si>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</si>
  <si>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</si>
  <si>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</si>
  <si>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</si>
  <si>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</si>
  <si>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</si>
  <si>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</si>
  <si>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</si>
  <si>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</si>
  <si>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</si>
  <si>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</si>
  <si>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</si>
  <si>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</si>
  <si>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</si>
  <si>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</si>
  <si>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</si>
  <si>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</si>
  <si>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</si>
  <si>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</si>
  <si>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</si>
  <si>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</si>
  <si>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</si>
  <si>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</si>
  <si>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</si>
  <si>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</si>
  <si>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</si>
  <si>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</si>
  <si>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</si>
  <si>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</si>
  <si>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</si>
  <si>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</si>
  <si>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</si>
  <si>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</si>
  <si>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</si>
  <si>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</si>
  <si>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</si>
  <si>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</si>
  <si>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</si>
  <si>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</si>
  <si>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</si>
  <si>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</si>
  <si>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</si>
  <si>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</si>
  <si>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</si>
  <si>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</si>
  <si>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</si>
  <si>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</si>
  <si>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</si>
  <si>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</si>
  <si>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</si>
  <si>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</si>
  <si>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</si>
  <si>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</si>
  <si>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</si>
  <si>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</si>
  <si>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</si>
  <si>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</si>
  <si>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</si>
  <si>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</si>
  <si>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</si>
  <si>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</si>
  <si>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</si>
  <si>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</si>
  <si>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</si>
  <si>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</si>
  <si>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</si>
  <si>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</si>
  <si>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</si>
  <si>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</si>
  <si>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</si>
  <si>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</si>
  <si>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</si>
  <si>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</si>
  <si>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</si>
  <si>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</si>
  <si>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</si>
  <si>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</si>
  <si>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</si>
  <si>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</si>
  <si>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</si>
  <si>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</si>
  <si>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</si>
  <si>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</si>
  <si>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</si>
  <si>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</si>
  <si>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</si>
  <si>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</si>
  <si>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</si>
  <si>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</si>
  <si>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</si>
  <si>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</si>
  <si>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</si>
  <si>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</si>
  <si>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</si>
  <si>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</si>
  <si>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</si>
  <si>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</si>
  <si>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</si>
  <si>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</si>
  <si>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</si>
  <si>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</si>
  <si>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</si>
  <si>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</si>
  <si>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</si>
  <si>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</si>
  <si>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</si>
  <si>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</si>
  <si>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</si>
  <si>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</si>
  <si>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</si>
  <si>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</si>
  <si>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</si>
  <si>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</si>
  <si>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</si>
  <si>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</si>
  <si>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</si>
  <si>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</si>
  <si>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</si>
  <si>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</si>
  <si>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</si>
  <si>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</si>
  <si>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</si>
  <si>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</si>
  <si>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</si>
  <si>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</si>
  <si>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</si>
  <si>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</si>
  <si>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</si>
  <si>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</si>
  <si>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</si>
  <si>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</si>
  <si>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</si>
  <si>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</si>
  <si>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</si>
  <si>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</si>
  <si>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</si>
  <si>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</si>
  <si>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</si>
  <si>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</si>
  <si>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</si>
  <si>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</si>
  <si>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</si>
  <si>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</si>
  <si>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</si>
  <si>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</si>
  <si>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</si>
  <si>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</si>
  <si>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</si>
  <si>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</si>
  <si>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</si>
  <si>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</si>
  <si>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</si>
  <si>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</si>
  <si>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</si>
  <si>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</si>
  <si>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</si>
  <si>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</si>
  <si>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</si>
  <si>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</si>
  <si>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</si>
  <si>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</si>
  <si>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</si>
  <si>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</si>
  <si>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</si>
  <si>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</si>
  <si>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</si>
  <si>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</si>
  <si>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</si>
  <si>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</si>
  <si>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</si>
  <si>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</si>
  <si>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</si>
  <si>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</si>
  <si>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</si>
  <si>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</si>
  <si>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</si>
  <si>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</si>
  <si>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</si>
  <si>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</si>
  <si>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</si>
  <si>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</si>
  <si>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</si>
  <si>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</si>
  <si>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</si>
  <si>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</si>
  <si>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</si>
  <si>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</si>
  <si>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</si>
  <si>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</si>
  <si>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</si>
  <si>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</si>
  <si>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</si>
  <si>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</si>
  <si>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</si>
  <si>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</si>
  <si>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</si>
  <si>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</si>
  <si>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</si>
  <si>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</si>
  <si>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</si>
  <si>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</si>
  <si>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</si>
  <si>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</si>
  <si>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</si>
  <si>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</si>
  <si>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</si>
  <si>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</si>
  <si>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</si>
  <si>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</si>
  <si>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</si>
  <si>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</si>
  <si>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</si>
  <si>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</si>
  <si>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</si>
  <si>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</si>
  <si>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</si>
  <si>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</si>
  <si>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</si>
  <si>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</si>
  <si>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</si>
  <si>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</si>
  <si>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</si>
  <si>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</si>
  <si>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</si>
  <si>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</si>
  <si>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</si>
  <si>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</si>
  <si>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</si>
  <si>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</si>
  <si>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</si>
  <si>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</si>
  <si>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</si>
  <si>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</si>
  <si>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</si>
  <si>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</si>
  <si>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</si>
  <si>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</si>
  <si>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</si>
  <si>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</si>
  <si>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</si>
  <si>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</si>
  <si>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</si>
  <si>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</si>
  <si>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</si>
  <si>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</si>
  <si>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</si>
  <si>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</si>
  <si>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</si>
  <si>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</si>
  <si>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</si>
  <si>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</si>
  <si>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</si>
  <si>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</si>
  <si>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</si>
  <si>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</si>
  <si>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</si>
  <si>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</si>
  <si>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</si>
  <si>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</si>
  <si>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</si>
  <si>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</si>
  <si>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</si>
  <si>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</si>
  <si>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</si>
  <si>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</si>
  <si>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</si>
  <si>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</si>
  <si>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</si>
  <si>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</si>
  <si>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</si>
  <si>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</si>
  <si>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</si>
  <si>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</si>
  <si>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</si>
  <si>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</si>
  <si>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</si>
  <si>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</si>
  <si>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</si>
  <si>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</si>
  <si>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</si>
  <si>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</si>
  <si>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</si>
  <si>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</si>
  <si>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</si>
  <si>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</si>
  <si>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</si>
  <si>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</si>
  <si>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</si>
  <si>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</si>
  <si>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</si>
  <si>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</si>
  <si>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</si>
  <si>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</si>
  <si>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</si>
  <si>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</si>
  <si>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</si>
  <si>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</si>
  <si>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</si>
  <si>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</si>
  <si>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</si>
  <si>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</si>
  <si>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</si>
  <si>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</si>
  <si>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</si>
  <si>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</si>
  <si>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</si>
  <si>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</si>
  <si>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</si>
  <si>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</si>
  <si>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</si>
  <si>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</si>
  <si>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</si>
  <si>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</si>
  <si>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</si>
  <si>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</si>
  <si>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</si>
  <si>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</si>
  <si>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</si>
  <si>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</si>
  <si>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</si>
  <si>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</si>
  <si>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</si>
  <si>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</si>
  <si>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</si>
  <si>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</si>
  <si>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</si>
  <si>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</si>
  <si>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</si>
  <si>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</si>
  <si>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</si>
  <si>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</si>
  <si>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</si>
  <si>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</si>
  <si>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</si>
  <si>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</si>
  <si>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</si>
  <si>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</si>
  <si>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</si>
  <si>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</si>
  <si>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</si>
  <si>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</si>
  <si>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</si>
  <si>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</si>
  <si>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</si>
  <si>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</si>
  <si>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</si>
  <si>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</si>
  <si>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</si>
  <si>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</si>
  <si>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</si>
  <si>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</si>
  <si>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</si>
  <si>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</si>
  <si>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</si>
  <si>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</si>
  <si>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</si>
  <si>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</si>
  <si>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</si>
  <si>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</si>
  <si>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</si>
  <si>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</si>
  <si>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</si>
  <si>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</si>
  <si>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</si>
  <si>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</si>
  <si>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</si>
  <si>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</si>
  <si>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</si>
  <si>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</si>
  <si>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</si>
  <si>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</si>
  <si>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</si>
  <si>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</si>
  <si>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</si>
  <si>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</si>
  <si>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</si>
  <si>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</si>
  <si>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</si>
  <si>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</si>
  <si>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</si>
  <si>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</si>
  <si>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</si>
  <si>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</si>
  <si>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</si>
  <si>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</si>
  <si>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</si>
  <si>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</si>
  <si>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</si>
  <si>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</si>
  <si>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</si>
  <si>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</si>
  <si>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</si>
  <si>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</si>
  <si>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</si>
  <si>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</si>
  <si>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</si>
  <si>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</si>
  <si>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</si>
  <si>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</si>
  <si>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</si>
  <si>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</si>
  <si>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</si>
  <si>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</si>
  <si>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</si>
  <si>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</si>
  <si>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</si>
  <si>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</si>
  <si>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</si>
  <si>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</si>
  <si>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</si>
  <si>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</si>
  <si>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</si>
  <si>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</si>
  <si>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</si>
  <si>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</si>
  <si>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</si>
  <si>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</si>
  <si>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</si>
  <si>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</si>
  <si>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</si>
  <si>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</si>
  <si>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</si>
  <si>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</si>
  <si>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</si>
  <si>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</si>
  <si>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</si>
  <si>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</si>
  <si>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</si>
  <si>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</si>
  <si>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</si>
  <si>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</si>
  <si>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</si>
  <si>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</si>
  <si>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</si>
  <si>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</si>
  <si>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</si>
  <si>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</si>
  <si>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</si>
  <si>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</si>
  <si>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</si>
  <si>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</si>
  <si>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</si>
  <si>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</si>
  <si>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</si>
  <si>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</si>
  <si>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</si>
  <si>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</si>
  <si>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</si>
  <si>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</si>
  <si>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</si>
  <si>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</si>
  <si>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</si>
  <si>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</si>
  <si>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</si>
  <si>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</si>
  <si>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</si>
  <si>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</si>
  <si>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</si>
  <si>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</si>
  <si>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</si>
  <si>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</si>
  <si>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</si>
  <si>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</si>
  <si>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</si>
  <si>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</si>
  <si>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</si>
  <si>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</si>
  <si>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</si>
  <si>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</si>
  <si>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</si>
  <si>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</si>
  <si>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</si>
  <si>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</si>
  <si>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</si>
  <si>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</si>
  <si>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</si>
  <si>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</si>
  <si>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</si>
  <si>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</si>
  <si>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</si>
  <si>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</si>
  <si>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</si>
  <si>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</si>
  <si>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</si>
  <si>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</si>
  <si>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</si>
  <si>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</si>
  <si>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</si>
  <si>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</si>
  <si>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</si>
  <si>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</si>
  <si>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</si>
  <si>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</si>
  <si>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</si>
  <si>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</si>
  <si>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</si>
  <si>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</si>
  <si>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</si>
  <si>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</si>
  <si>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</si>
  <si>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</si>
  <si>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</si>
  <si>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</si>
  <si>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</si>
  <si>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</si>
  <si>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</si>
  <si>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</si>
  <si>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</si>
  <si>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</si>
  <si>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</si>
  <si>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</si>
  <si>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</si>
  <si>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</si>
  <si>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</si>
  <si>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</si>
  <si>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</si>
  <si>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</si>
  <si>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</si>
  <si>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</si>
  <si>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</si>
  <si>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</si>
  <si>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</si>
  <si>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</si>
  <si>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</si>
  <si>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</si>
  <si>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</si>
  <si>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</si>
  <si>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</si>
  <si>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</si>
  <si>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</si>
  <si>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</si>
  <si>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</si>
  <si>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</si>
  <si>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</si>
  <si>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</si>
  <si>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</si>
  <si>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</si>
  <si>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</si>
  <si>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</si>
  <si>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</si>
  <si>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</si>
  <si>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</si>
  <si>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</si>
  <si>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</si>
  <si>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</si>
  <si>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</si>
  <si>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</si>
  <si>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</si>
  <si>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</si>
  <si>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</si>
  <si>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</si>
  <si>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</si>
  <si>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</si>
  <si>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</si>
  <si>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</si>
  <si>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</si>
  <si>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</si>
  <si>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</si>
  <si>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</si>
  <si>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</si>
  <si>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</si>
  <si>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</si>
  <si>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</si>
  <si>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</si>
  <si>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</si>
  <si>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</si>
  <si>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</si>
  <si>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</si>
  <si>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</si>
  <si>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</si>
  <si>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</si>
  <si>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</si>
  <si>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</si>
  <si>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</si>
  <si>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</si>
  <si>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</si>
  <si>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</si>
  <si>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</si>
  <si>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</si>
  <si>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</si>
  <si>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</si>
  <si>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</si>
  <si>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</si>
  <si>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</si>
  <si>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</si>
  <si>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</si>
  <si>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</si>
  <si>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</si>
  <si>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</si>
  <si>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</si>
  <si>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</si>
  <si>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</si>
  <si>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</si>
  <si>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</si>
  <si>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</si>
  <si>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</si>
  <si>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</si>
  <si>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</si>
  <si>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</si>
  <si>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</si>
  <si>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</si>
  <si>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</si>
  <si>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</si>
  <si>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</si>
  <si>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</si>
  <si>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</si>
  <si>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</si>
  <si>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</si>
  <si>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</si>
  <si>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</si>
  <si>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</si>
  <si>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</si>
  <si>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</si>
  <si>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</si>
  <si>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</si>
  <si>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</si>
  <si>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</si>
  <si>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</si>
  <si>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</si>
  <si>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</si>
  <si>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</si>
  <si>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</si>
  <si>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</si>
  <si>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</si>
  <si>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</si>
  <si>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</si>
  <si>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</si>
  <si>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</si>
  <si>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</si>
  <si>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</si>
  <si>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</si>
  <si>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</si>
  <si>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</si>
  <si>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</si>
  <si>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</si>
  <si>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</si>
  <si>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</si>
  <si>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</si>
  <si>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</si>
  <si>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</si>
  <si>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</si>
  <si>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</si>
  <si>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</si>
  <si>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</si>
  <si>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</si>
  <si>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</si>
  <si>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</si>
  <si>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</si>
  <si>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</si>
  <si>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</si>
  <si>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</si>
  <si>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</si>
  <si>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</si>
  <si>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</si>
  <si>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</si>
  <si>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</si>
  <si>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</si>
  <si>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</si>
  <si>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</si>
  <si>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</si>
  <si>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</si>
  <si>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</si>
  <si>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</si>
  <si>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</si>
  <si>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</si>
  <si>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</si>
  <si>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</si>
  <si>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</si>
  <si>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</si>
  <si>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</si>
  <si>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</si>
  <si>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</si>
  <si>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</si>
  <si>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</si>
  <si>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</si>
  <si>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</si>
  <si>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</si>
  <si>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</si>
  <si>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</si>
  <si>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</si>
  <si>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</si>
  <si>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</si>
  <si>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</si>
  <si>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</si>
  <si>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</si>
  <si>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</si>
  <si>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</si>
  <si>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</si>
  <si>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</si>
  <si>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</si>
  <si>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</si>
  <si>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</si>
  <si>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</si>
  <si>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</si>
  <si>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</si>
  <si>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</si>
  <si>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</si>
  <si>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</si>
  <si>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</si>
  <si>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</si>
  <si>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</si>
  <si>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</si>
  <si>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</si>
  <si>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</si>
  <si>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</si>
  <si>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</si>
  <si>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</si>
  <si>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</si>
  <si>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</si>
  <si>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</si>
  <si>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</si>
  <si>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</si>
  <si>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</si>
  <si>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</si>
  <si>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</si>
  <si>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</si>
  <si>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</si>
  <si>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</si>
  <si>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</si>
  <si>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</si>
  <si>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</si>
  <si>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</si>
  <si>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</si>
  <si>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</si>
  <si>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</si>
  <si>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</si>
  <si>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</si>
  <si>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</si>
  <si>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</si>
  <si>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</si>
  <si>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</si>
  <si>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</si>
  <si>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</si>
  <si>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</si>
  <si>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</si>
  <si>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</si>
  <si>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</si>
  <si>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</si>
  <si>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</si>
  <si>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</si>
  <si>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</si>
  <si>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</si>
  <si>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</si>
  <si>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</si>
  <si>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</si>
  <si>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</si>
  <si>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</si>
  <si>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</si>
  <si>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</si>
  <si>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</si>
  <si>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</si>
  <si>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</si>
  <si>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</si>
  <si>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</si>
  <si>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</si>
  <si>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</si>
  <si>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</si>
  <si>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</si>
  <si>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</si>
  <si>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</si>
  <si>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</si>
  <si>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</si>
  <si>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</si>
  <si>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</si>
  <si>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</si>
  <si>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</si>
  <si>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</si>
  <si>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</si>
  <si>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</si>
  <si>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</si>
  <si>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</si>
  <si>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</si>
  <si>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</si>
  <si>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</si>
  <si>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</si>
  <si>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</si>
  <si>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</si>
  <si>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</si>
  <si>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</si>
  <si>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</si>
  <si>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</si>
  <si>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</si>
  <si>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</si>
  <si>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</si>
  <si>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</si>
  <si>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</si>
  <si>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</si>
  <si>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</si>
  <si>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</si>
  <si>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</si>
  <si>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</si>
  <si>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</si>
  <si>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</si>
  <si>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</si>
  <si>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</si>
  <si>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</si>
  <si>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</si>
  <si>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</si>
  <si>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</si>
  <si>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</si>
  <si>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</si>
  <si>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</si>
  <si>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</si>
  <si>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</si>
  <si>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</si>
  <si>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</si>
  <si>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</si>
  <si>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</si>
  <si>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</si>
  <si>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</si>
  <si>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</si>
  <si>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</si>
  <si>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</si>
  <si>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</si>
  <si>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</si>
  <si>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</si>
  <si>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</si>
  <si>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</si>
  <si>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</si>
  <si>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</si>
  <si>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</si>
  <si>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</si>
  <si>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</si>
  <si>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</si>
  <si>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</si>
  <si>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</si>
  <si>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</si>
  <si>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</si>
  <si>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</si>
  <si>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</si>
  <si>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</si>
  <si>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</si>
  <si>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</si>
  <si>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</si>
  <si>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</si>
  <si>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</si>
  <si>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</si>
  <si>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</si>
  <si>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</si>
  <si>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</si>
  <si>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</si>
  <si>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</si>
  <si>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</si>
  <si>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</si>
  <si>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</si>
  <si>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</si>
  <si>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</si>
  <si>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</si>
  <si>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</si>
  <si>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</si>
  <si>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</si>
  <si>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</si>
  <si>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</si>
  <si>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</si>
  <si>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</si>
  <si>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</si>
  <si>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</si>
  <si>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</si>
  <si>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</si>
  <si>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</si>
  <si>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</si>
  <si>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</si>
  <si>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</si>
  <si>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</si>
  <si>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</si>
  <si>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</si>
  <si>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</si>
  <si>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</si>
  <si>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</si>
  <si>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</si>
  <si>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</si>
  <si>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</si>
  <si>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</si>
  <si>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</si>
  <si>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</si>
  <si>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</si>
  <si>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</si>
  <si>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</si>
  <si>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</si>
  <si>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</si>
  <si>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</si>
  <si>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</si>
  <si>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</si>
  <si>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</si>
  <si>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</si>
  <si>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</si>
  <si>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</si>
  <si>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</si>
  <si>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</si>
  <si>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</si>
  <si>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</si>
  <si>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</si>
  <si>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</si>
  <si>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</si>
  <si>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</si>
  <si>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</si>
  <si>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</si>
  <si>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</si>
  <si>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</si>
  <si>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</si>
  <si>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</si>
  <si>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</si>
  <si>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</si>
  <si>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</si>
  <si>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</si>
  <si>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</si>
  <si>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</si>
  <si>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</si>
  <si>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</si>
  <si>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</si>
  <si>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</si>
  <si>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</si>
  <si>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</si>
  <si>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</si>
  <si>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</si>
  <si>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</si>
  <si>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</si>
  <si>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</si>
  <si>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</si>
  <si>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</si>
  <si>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</si>
  <si>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</si>
  <si>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</si>
  <si>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</si>
  <si>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</si>
  <si>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</si>
  <si>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</si>
  <si>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</si>
  <si>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</si>
  <si>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</si>
  <si>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</si>
  <si>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</si>
  <si>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</si>
  <si>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</si>
  <si>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</si>
  <si>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</si>
  <si>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</si>
  <si>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</si>
  <si>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</si>
  <si>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</si>
  <si>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</si>
  <si>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</si>
  <si>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</si>
  <si>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</si>
  <si>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</si>
  <si>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</si>
  <si>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</si>
  <si>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</si>
  <si>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</si>
  <si>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</si>
  <si>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</si>
  <si>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</si>
  <si>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</si>
  <si>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</si>
  <si>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</si>
  <si>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</si>
  <si>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</si>
  <si>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</si>
  <si>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</si>
  <si>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</si>
  <si>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</si>
  <si>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</si>
  <si>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</si>
  <si>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</si>
  <si>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</si>
  <si>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</si>
  <si>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</si>
  <si>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</si>
  <si>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</si>
  <si>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</si>
  <si>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</si>
  <si>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</si>
  <si>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</si>
  <si>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</si>
  <si>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</si>
  <si>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</si>
  <si>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</si>
  <si>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</si>
  <si>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</si>
  <si>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</si>
  <si>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</si>
  <si>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</si>
  <si>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</si>
  <si>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</si>
  <si>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</si>
  <si>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</si>
  <si>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</si>
  <si>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</si>
  <si>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</si>
  <si>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</si>
  <si>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</si>
  <si>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</si>
  <si>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</si>
  <si>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</si>
  <si>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</si>
  <si>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</si>
  <si>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</si>
  <si>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</si>
  <si>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</si>
  <si>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</si>
  <si>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</si>
  <si>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</si>
  <si>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</si>
  <si>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</si>
  <si>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</si>
  <si>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</si>
  <si>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</si>
  <si>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</si>
  <si>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</si>
  <si>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</si>
  <si>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</si>
  <si>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</si>
  <si>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</si>
  <si>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</si>
  <si>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</si>
  <si>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</si>
  <si>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</si>
  <si>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</si>
  <si>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</si>
  <si>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</si>
  <si>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</si>
  <si>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</si>
  <si>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</si>
  <si>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</si>
  <si>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</si>
  <si>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</si>
  <si>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</si>
  <si>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</si>
  <si>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</si>
  <si>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</si>
  <si>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</si>
  <si>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</si>
  <si>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</si>
  <si>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</si>
  <si>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</si>
  <si>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</si>
  <si>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</si>
  <si>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</si>
  <si>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</si>
  <si>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</si>
  <si>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</si>
  <si>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</si>
  <si>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</si>
  <si>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</si>
  <si>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</si>
  <si>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</si>
  <si>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</si>
  <si>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</si>
  <si>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</si>
  <si>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</si>
  <si>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</si>
  <si>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</si>
  <si>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</si>
  <si>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</si>
  <si>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</si>
  <si>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</si>
  <si>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</si>
  <si>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</si>
  <si>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</si>
  <si>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</si>
  <si>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</si>
  <si>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</si>
  <si>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</si>
  <si>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</si>
  <si>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</si>
  <si>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</si>
  <si>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</si>
  <si>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</si>
  <si>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</si>
  <si>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</si>
  <si>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</si>
  <si>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</si>
  <si>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</si>
  <si>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</si>
  <si>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</si>
  <si>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</si>
  <si>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</si>
  <si>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</si>
  <si>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</si>
  <si>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</si>
  <si>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</si>
  <si>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</si>
  <si>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</si>
  <si>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</si>
  <si>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</si>
  <si>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</si>
  <si>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</si>
  <si>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</si>
  <si>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</si>
  <si>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</si>
  <si>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</si>
  <si>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</si>
  <si>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</si>
  <si>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</si>
  <si>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</si>
  <si>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</si>
  <si>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</si>
  <si>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</si>
  <si>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</si>
  <si>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</si>
  <si>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</si>
  <si>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</si>
  <si>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</si>
  <si>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</si>
  <si>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</si>
  <si>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</si>
  <si>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</si>
  <si>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</si>
  <si>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</si>
  <si>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</si>
  <si>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</si>
  <si>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</si>
  <si>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</si>
  <si>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</si>
  <si>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</si>
  <si>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</si>
  <si>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</si>
  <si>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</si>
  <si>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</si>
  <si>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</si>
  <si>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</si>
  <si>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</si>
  <si>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</si>
  <si>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</si>
  <si>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</si>
  <si>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</si>
  <si>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</si>
  <si>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</si>
  <si>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</si>
  <si>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</si>
  <si>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</si>
  <si>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</si>
  <si>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</si>
  <si>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</si>
  <si>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</si>
  <si>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</si>
  <si>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</si>
  <si>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</si>
  <si>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</si>
  <si>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</si>
  <si>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</si>
  <si>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</si>
  <si>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</si>
  <si>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</si>
  <si>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</si>
  <si>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</si>
  <si>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</si>
  <si>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</si>
  <si>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</si>
  <si>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</si>
  <si>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</si>
  <si>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</si>
  <si>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</si>
  <si>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</si>
  <si>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</si>
  <si>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</si>
  <si>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</si>
  <si>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</si>
  <si>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</si>
  <si>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</si>
  <si>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</si>
  <si>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</si>
  <si>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</si>
  <si>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</si>
  <si>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</si>
  <si>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</si>
  <si>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</si>
  <si>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</si>
  <si>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</si>
  <si>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</si>
  <si>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</si>
  <si>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</si>
  <si>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</si>
  <si>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</si>
  <si>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</si>
  <si>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</si>
  <si>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</si>
  <si>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</si>
  <si>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</si>
  <si>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</si>
  <si>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</si>
  <si>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</si>
  <si>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</si>
  <si>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</si>
  <si>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</si>
  <si>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</si>
  <si>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</si>
  <si>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</si>
  <si>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</si>
  <si>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</si>
  <si>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</si>
  <si>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</si>
  <si>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</si>
  <si>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</si>
  <si>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</si>
  <si>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</si>
  <si>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</si>
  <si>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</si>
  <si>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</si>
  <si>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</si>
  <si>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</si>
  <si>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</si>
  <si>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</si>
  <si>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</si>
  <si>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</si>
  <si>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</si>
  <si>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</si>
  <si>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</si>
  <si>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</si>
  <si>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</si>
  <si>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</si>
  <si>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</si>
  <si>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</si>
  <si>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</si>
  <si>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</si>
  <si>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</si>
  <si>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</si>
  <si>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</si>
  <si>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</si>
  <si>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</si>
  <si>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</si>
  <si>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</si>
  <si>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</si>
  <si>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</si>
  <si>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</si>
  <si>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</si>
  <si>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</si>
  <si>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</si>
  <si>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</si>
  <si>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</si>
  <si>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</si>
  <si>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</si>
  <si>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</si>
  <si>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</si>
  <si>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</si>
  <si>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</si>
  <si>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</si>
  <si>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</si>
  <si>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</si>
  <si>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</si>
  <si>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</si>
  <si>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</si>
  <si>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</si>
  <si>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</si>
  <si>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</si>
  <si>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</si>
  <si>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</si>
  <si>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</si>
  <si>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</si>
  <si>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</si>
  <si>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</si>
  <si>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</si>
  <si>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</si>
  <si>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</si>
  <si>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</si>
  <si>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</si>
  <si>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</si>
  <si>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</si>
  <si>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</si>
  <si>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</si>
  <si>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</si>
  <si>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</si>
  <si>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</si>
  <si>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</si>
  <si>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</si>
  <si>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</si>
  <si>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</si>
  <si>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</si>
  <si>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</si>
  <si>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</si>
  <si>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</si>
  <si>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</si>
  <si>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</si>
  <si>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</si>
  <si>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</si>
  <si>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</si>
  <si>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</si>
  <si>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</si>
  <si>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</si>
  <si>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</si>
  <si>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</si>
  <si>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</si>
  <si>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</si>
  <si>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</si>
  <si>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</si>
  <si>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</si>
  <si>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</si>
  <si>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</si>
  <si>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</si>
  <si>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</si>
  <si>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</si>
  <si>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</si>
  <si>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</si>
  <si>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</si>
  <si>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</si>
  <si>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</si>
  <si>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</si>
  <si>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</si>
  <si>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</si>
  <si>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</si>
  <si>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</si>
  <si>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</si>
  <si>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</si>
  <si>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</si>
  <si>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</si>
  <si>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</si>
  <si>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</si>
  <si>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</si>
  <si>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</si>
  <si>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</si>
  <si>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</si>
  <si>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</si>
  <si>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</si>
  <si>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</si>
  <si>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</si>
  <si>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</si>
  <si>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</si>
  <si>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</si>
  <si>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</si>
  <si>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</si>
  <si>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</si>
  <si>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</si>
  <si>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</si>
  <si>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</si>
  <si>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</si>
  <si>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</si>
  <si>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</si>
  <si>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</si>
  <si>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</si>
  <si>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</si>
  <si>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</si>
  <si>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</si>
  <si>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</si>
  <si>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</si>
  <si>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</si>
  <si>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</si>
  <si>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</si>
  <si>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</si>
  <si>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</si>
  <si>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</si>
  <si>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</si>
  <si>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</si>
  <si>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</si>
  <si>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</si>
  <si>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</si>
  <si>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</si>
  <si>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</si>
  <si>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</si>
  <si>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</si>
  <si>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</si>
  <si>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</si>
  <si>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</si>
  <si>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</si>
  <si>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</si>
  <si>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</si>
  <si>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</si>
  <si>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</si>
  <si>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</si>
  <si>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</si>
  <si>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</si>
  <si>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</si>
  <si>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</si>
  <si>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</si>
  <si>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</si>
  <si>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</si>
  <si>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</si>
  <si>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</si>
  <si>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</si>
  <si>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</si>
  <si>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</si>
  <si>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</si>
  <si>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</si>
  <si>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</si>
  <si>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</si>
  <si>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</si>
  <si>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</si>
  <si>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</si>
  <si>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</si>
  <si>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</si>
  <si>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</si>
  <si>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</si>
  <si>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</si>
  <si>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</si>
  <si>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</si>
  <si>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</si>
  <si>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</si>
  <si>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</si>
  <si>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</si>
  <si>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</si>
  <si>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</si>
  <si>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</si>
  <si>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</si>
  <si>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</si>
  <si>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</si>
  <si>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</si>
  <si>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</si>
  <si>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</si>
  <si>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</si>
  <si>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</si>
  <si>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</si>
  <si>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</si>
  <si>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</si>
  <si>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</si>
  <si>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</si>
  <si>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</si>
  <si>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</si>
  <si>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</si>
  <si>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</si>
  <si>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</si>
  <si>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</si>
  <si>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</si>
  <si>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</si>
  <si>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</si>
  <si>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</si>
  <si>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</si>
  <si>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</si>
  <si>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</si>
  <si>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</si>
  <si>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</si>
  <si>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</si>
  <si>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</si>
  <si>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</si>
  <si>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</si>
  <si>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</si>
  <si>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</si>
  <si>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</si>
  <si>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</si>
  <si>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</si>
  <si>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</si>
  <si>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</si>
  <si>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</si>
  <si>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</si>
  <si>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</si>
  <si>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</si>
  <si>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</si>
  <si>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</si>
  <si>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</si>
  <si>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</si>
  <si>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</si>
  <si>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</si>
  <si>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</si>
  <si>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</si>
  <si>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</si>
  <si>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</si>
  <si>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</si>
  <si>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</si>
  <si>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</si>
  <si>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</si>
  <si>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</si>
  <si>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</si>
  <si>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</si>
  <si>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</si>
  <si>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</si>
  <si>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</si>
  <si>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</si>
  <si>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</si>
  <si>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</si>
  <si>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</si>
  <si>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</si>
  <si>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</si>
  <si>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</si>
  <si>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</si>
  <si>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</si>
  <si>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</si>
  <si>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</si>
  <si>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</si>
  <si>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</si>
  <si>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</si>
  <si>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</si>
  <si>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</si>
  <si>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</si>
  <si>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</si>
  <si>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</si>
  <si>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</si>
  <si>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</si>
  <si>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</si>
  <si>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</si>
  <si>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</si>
  <si>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</si>
  <si>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</si>
  <si>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</si>
  <si>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</si>
  <si>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</si>
  <si>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</si>
  <si>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</si>
  <si>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</si>
  <si>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</si>
  <si>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</si>
  <si>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</si>
  <si>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</si>
  <si>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</si>
  <si>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</si>
  <si>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</si>
  <si>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</si>
  <si>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</si>
  <si>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</si>
  <si>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</si>
  <si>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</si>
  <si>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</si>
  <si>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</si>
  <si>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</si>
  <si>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</si>
  <si>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</si>
  <si>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</si>
  <si>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</si>
  <si>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</si>
  <si>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</si>
  <si>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</si>
  <si>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</si>
  <si>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</si>
  <si>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</si>
  <si>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</si>
  <si>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</si>
  <si>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</si>
  <si>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</si>
  <si>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</si>
  <si>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</si>
  <si>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</si>
  <si>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</si>
  <si>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</si>
  <si>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</si>
  <si>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</si>
  <si>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</si>
  <si>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</si>
  <si>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</si>
  <si>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</si>
  <si>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</si>
  <si>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</si>
  <si>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</si>
  <si>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</si>
  <si>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</si>
  <si>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</si>
  <si>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</si>
  <si>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</si>
  <si>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</si>
  <si>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</si>
  <si>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</si>
  <si>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</si>
  <si>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</si>
  <si>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</si>
  <si>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</si>
  <si>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</si>
  <si>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</si>
  <si>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</si>
  <si>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</si>
  <si>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</si>
  <si>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</si>
  <si>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</si>
  <si>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</si>
  <si>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</si>
  <si>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</si>
  <si>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</si>
  <si>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</si>
  <si>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</si>
  <si>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</si>
  <si>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</si>
  <si>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</si>
  <si>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</si>
  <si>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</si>
  <si>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</si>
  <si>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</si>
  <si>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</si>
  <si>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</si>
  <si>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</si>
  <si>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</si>
  <si>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</si>
  <si>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</si>
  <si>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</si>
  <si>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</si>
  <si>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</si>
  <si>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</si>
  <si>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</si>
  <si>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</si>
  <si>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</si>
  <si>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</si>
  <si>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</si>
  <si>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</si>
  <si>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</si>
  <si>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</si>
  <si>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</si>
  <si>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</si>
  <si>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</si>
  <si>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</si>
  <si>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</si>
  <si>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</si>
  <si>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</si>
  <si>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</si>
  <si>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</si>
  <si>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</si>
  <si>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</si>
  <si>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</si>
  <si>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</si>
  <si>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</si>
  <si>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</si>
  <si>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</si>
  <si>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</si>
  <si>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</si>
  <si>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</si>
  <si>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</si>
  <si>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</si>
  <si>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</si>
  <si>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</si>
  <si>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</si>
  <si>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</si>
  <si>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</si>
  <si>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</si>
  <si>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</si>
  <si>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</si>
  <si>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</si>
  <si>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</si>
  <si>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</si>
  <si>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</si>
  <si>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</si>
  <si>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</si>
  <si>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</si>
  <si>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</si>
  <si>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</si>
  <si>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</si>
  <si>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</si>
  <si>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</si>
  <si>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</si>
  <si>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</si>
  <si>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</si>
  <si>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</si>
  <si>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</si>
  <si>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</si>
  <si>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</si>
  <si>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</si>
  <si>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</si>
  <si>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</si>
  <si>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</si>
  <si>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</si>
  <si>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</si>
  <si>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</si>
  <si>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</si>
  <si>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</si>
  <si>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</si>
  <si>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</si>
  <si>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</si>
  <si>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</si>
  <si>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</si>
  <si>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</si>
  <si>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</si>
  <si>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</si>
  <si>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</si>
  <si>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</si>
  <si>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</si>
  <si>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</si>
  <si>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</si>
  <si>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</si>
  <si>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</si>
  <si>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</si>
  <si>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</si>
  <si>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</si>
  <si>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</si>
  <si>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</si>
  <si>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</si>
  <si>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</si>
  <si>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</si>
  <si>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</si>
  <si>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</si>
  <si>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</si>
  <si>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</si>
  <si>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</si>
  <si>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</si>
  <si>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</si>
  <si>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</si>
  <si>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</si>
  <si>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</si>
  <si>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</si>
  <si>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</si>
  <si>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</si>
  <si>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</si>
  <si>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</si>
  <si>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</si>
  <si>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</si>
  <si>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</si>
  <si>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</si>
  <si>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</si>
  <si>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</si>
  <si>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</si>
  <si>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</si>
  <si>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</si>
  <si>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</si>
  <si>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</si>
  <si>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</si>
  <si>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</si>
  <si>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</si>
  <si>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</si>
  <si>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</si>
  <si>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</si>
  <si>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</si>
  <si>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</si>
  <si>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</si>
  <si>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</si>
  <si>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</si>
  <si>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</si>
  <si>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</si>
  <si>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</si>
  <si>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</si>
  <si>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</si>
  <si>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</si>
  <si>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</si>
  <si>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</si>
  <si>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</si>
  <si>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</si>
  <si>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</si>
  <si>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</si>
  <si>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</si>
  <si>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</si>
  <si>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</si>
  <si>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</si>
  <si>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</si>
  <si>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</si>
  <si>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</si>
  <si>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</si>
  <si>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</si>
  <si>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</si>
  <si>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</si>
  <si>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</si>
  <si>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</si>
  <si>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</si>
  <si>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</si>
  <si>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</si>
  <si>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</si>
  <si>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</si>
  <si>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</si>
  <si>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</si>
  <si>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</si>
  <si>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</si>
  <si>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</si>
  <si>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</si>
  <si>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</si>
  <si>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</si>
  <si>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</si>
  <si>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</si>
  <si>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</si>
  <si>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</si>
  <si>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</si>
  <si>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</si>
  <si>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</si>
  <si>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</si>
  <si>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</si>
  <si>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</si>
  <si>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</si>
  <si>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</si>
  <si>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</si>
  <si>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</si>
  <si>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</si>
  <si>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</si>
  <si>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</si>
  <si>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</si>
  <si>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</si>
  <si>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</si>
  <si>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</si>
  <si>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</si>
  <si>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</si>
  <si>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</si>
  <si>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</si>
  <si>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</si>
  <si>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</si>
  <si>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</si>
  <si>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</si>
  <si>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</si>
  <si>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</si>
  <si>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</si>
  <si>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</si>
  <si>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</si>
  <si>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</si>
  <si>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</si>
  <si>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</si>
  <si>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</si>
  <si>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</si>
  <si>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</si>
  <si>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</si>
  <si>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</si>
  <si>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</si>
  <si>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</si>
  <si>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</si>
  <si>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</si>
  <si>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</si>
  <si>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</si>
  <si>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</si>
  <si>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</si>
  <si>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</si>
  <si>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</si>
  <si>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</si>
  <si>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</si>
  <si>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</si>
  <si>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</si>
  <si>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</si>
  <si>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</si>
  <si>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</si>
  <si>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</si>
  <si>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</si>
  <si>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</si>
  <si>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</si>
  <si>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</si>
  <si>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</si>
  <si>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</si>
  <si>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</si>
  <si>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</si>
  <si>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</si>
  <si>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</si>
  <si>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</si>
  <si>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</si>
  <si>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</si>
  <si>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</si>
  <si>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</si>
  <si>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</si>
  <si>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</si>
  <si>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</si>
  <si>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</si>
  <si>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</si>
  <si>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</si>
  <si>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</si>
  <si>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</si>
  <si>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</si>
  <si>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</si>
  <si>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</si>
  <si>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</si>
  <si>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</si>
  <si>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</si>
  <si>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</si>
  <si>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</si>
  <si>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</si>
  <si>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</si>
  <si>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</si>
  <si>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</si>
  <si>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</si>
  <si>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</si>
  <si>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</si>
  <si>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</si>
  <si>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</si>
  <si>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</si>
  <si>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</si>
  <si>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</si>
  <si>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</si>
  <si>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</si>
  <si>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</si>
  <si>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</si>
  <si>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</si>
  <si>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</si>
  <si>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</si>
  <si>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</si>
  <si>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</si>
  <si>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</si>
  <si>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</si>
  <si>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</si>
  <si>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</si>
  <si>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</si>
  <si>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</si>
  <si>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</si>
  <si>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</si>
  <si>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</si>
  <si>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</si>
  <si>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</si>
  <si>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</si>
  <si>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</si>
  <si>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</si>
  <si>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</si>
  <si>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</si>
  <si>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</si>
  <si>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</si>
  <si>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</si>
  <si>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</si>
  <si>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</si>
  <si>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</si>
  <si>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</si>
  <si>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</si>
  <si>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</si>
  <si>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</si>
  <si>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</si>
  <si>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</si>
  <si>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</si>
  <si>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</si>
  <si>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</si>
  <si>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</si>
  <si>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</si>
  <si>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</si>
  <si>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</si>
  <si>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</si>
  <si>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</si>
  <si>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</si>
  <si>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</si>
  <si>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</si>
  <si>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</si>
  <si>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</si>
  <si>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</si>
  <si>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</si>
  <si>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</si>
  <si>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</si>
  <si>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</si>
  <si>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</si>
  <si>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</si>
  <si>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</si>
  <si>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</si>
  <si>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</si>
  <si>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</si>
  <si>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</si>
  <si>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</si>
  <si>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</si>
  <si>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</si>
  <si>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</si>
  <si>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</si>
  <si>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</si>
  <si>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</si>
  <si>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</si>
  <si>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</si>
  <si>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</si>
  <si>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</si>
  <si>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</si>
  <si>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</si>
  <si>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</si>
  <si>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</si>
  <si>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</si>
  <si>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</si>
  <si>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</si>
  <si>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</si>
  <si>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</si>
  <si>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</si>
  <si>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</si>
  <si>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</si>
  <si>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</si>
  <si>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</si>
  <si>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</si>
  <si>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</si>
  <si>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</si>
  <si>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</si>
  <si>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</si>
  <si>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</si>
  <si>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</si>
  <si>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</si>
  <si>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</si>
  <si>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</si>
  <si>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</si>
  <si>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</si>
  <si>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</si>
  <si>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</si>
  <si>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</si>
  <si>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</si>
  <si>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</si>
  <si>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</si>
  <si>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</si>
  <si>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</si>
  <si>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</si>
  <si>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</si>
  <si>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</si>
  <si>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</si>
  <si>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</si>
  <si>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</si>
  <si>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</si>
  <si>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</si>
  <si>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</si>
  <si>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</si>
  <si>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</si>
  <si>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</si>
  <si>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</si>
  <si>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</si>
  <si>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</si>
  <si>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</si>
  <si>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</si>
  <si>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</si>
  <si>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</si>
  <si>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</si>
  <si>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</si>
  <si>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</si>
  <si>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</si>
  <si>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</si>
  <si>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</si>
  <si>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</si>
  <si>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</si>
  <si>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</si>
  <si>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</si>
  <si>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</si>
  <si>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</si>
  <si>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</si>
  <si>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</si>
  <si>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</si>
  <si>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</si>
  <si>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</si>
  <si>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</si>
  <si>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</si>
  <si>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</si>
  <si>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</si>
  <si>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</si>
  <si>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</si>
  <si>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</si>
  <si>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</si>
  <si>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</si>
  <si>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</si>
  <si>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</si>
  <si>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</si>
  <si>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</si>
  <si>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</si>
  <si>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</si>
  <si>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</si>
  <si>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</si>
  <si>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</si>
  <si>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</si>
  <si>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</si>
  <si>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</si>
  <si>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</si>
  <si>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</si>
  <si>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</si>
  <si>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</si>
  <si>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</si>
  <si>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</si>
  <si>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</si>
  <si>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</si>
  <si>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</si>
  <si>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</si>
  <si>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</si>
  <si>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</si>
  <si>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</si>
  <si>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</si>
  <si>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</si>
  <si>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</si>
  <si>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</si>
  <si>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</si>
  <si>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</si>
  <si>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</si>
  <si>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</si>
  <si>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</si>
  <si>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</si>
  <si>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</si>
  <si>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</si>
  <si>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</si>
  <si>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</si>
  <si>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</si>
  <si>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</si>
  <si>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</si>
  <si>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</si>
  <si>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</si>
  <si>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</si>
  <si>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</si>
  <si>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</si>
  <si>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</si>
  <si>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</si>
  <si>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</si>
  <si>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</si>
  <si>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</si>
  <si>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</si>
  <si>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</si>
  <si>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</si>
  <si>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</si>
  <si>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</si>
  <si>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</si>
  <si>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</si>
  <si>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</si>
  <si>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</si>
  <si>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</si>
  <si>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</si>
  <si>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</si>
  <si>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</si>
  <si>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</si>
  <si>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</si>
  <si>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</si>
  <si>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</si>
  <si>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</si>
  <si>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</si>
  <si>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</si>
  <si>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</si>
  <si>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</si>
  <si>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</si>
  <si>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</si>
  <si>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</si>
  <si>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</si>
  <si>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</si>
  <si>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</si>
  <si>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</si>
  <si>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</si>
  <si>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</si>
  <si>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</si>
  <si>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</si>
  <si>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</si>
  <si>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</si>
  <si>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</si>
  <si>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</si>
  <si>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</si>
  <si>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</si>
  <si>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</si>
  <si>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</si>
  <si>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</si>
  <si>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</si>
  <si>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</si>
  <si>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</si>
  <si>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</si>
  <si>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</si>
  <si>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</si>
  <si>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</si>
  <si>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</si>
  <si>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</si>
  <si>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</si>
  <si>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</si>
  <si>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</si>
  <si>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</si>
  <si>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</si>
  <si>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</si>
  <si>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</si>
  <si>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</si>
  <si>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</si>
  <si>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</si>
  <si>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</si>
  <si>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</si>
  <si>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</si>
  <si>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</si>
  <si>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</si>
  <si>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</si>
  <si>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</si>
  <si>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</si>
  <si>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</si>
  <si>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</si>
  <si>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</si>
  <si>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</si>
  <si>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</si>
  <si>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</si>
  <si>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</si>
  <si>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</si>
  <si>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</si>
  <si>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</si>
  <si>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</si>
  <si>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</si>
  <si>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</si>
  <si>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</si>
  <si>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</si>
  <si>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</si>
  <si>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</si>
  <si>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</si>
  <si>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</si>
  <si>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</si>
  <si>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</si>
  <si>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</si>
  <si>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</si>
  <si>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</si>
  <si>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</si>
  <si>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</si>
  <si>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</si>
  <si>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</si>
  <si>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</si>
  <si>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</si>
  <si>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</si>
  <si>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</si>
  <si>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</si>
  <si>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</si>
  <si>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</si>
  <si>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</si>
  <si>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</si>
  <si>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</si>
  <si>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</si>
  <si>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</si>
  <si>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</si>
  <si>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</si>
  <si>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</si>
  <si>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</si>
  <si>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</si>
  <si>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</si>
  <si>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</si>
  <si>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</si>
  <si>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</si>
  <si>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</si>
  <si>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</si>
  <si>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</si>
  <si>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</si>
  <si>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</si>
  <si>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</si>
  <si>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</si>
  <si>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</si>
  <si>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</si>
  <si>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</si>
  <si>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</si>
  <si>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</si>
  <si>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</si>
  <si>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</si>
  <si>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</si>
  <si>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</si>
  <si>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</si>
  <si>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</si>
  <si>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</si>
  <si>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</si>
  <si>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</si>
  <si>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</si>
  <si>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</si>
  <si>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</si>
  <si>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</si>
  <si>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</si>
  <si>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</si>
  <si>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</si>
  <si>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</si>
  <si>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</si>
  <si>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</si>
  <si>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</si>
  <si>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</si>
  <si>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</si>
  <si>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</si>
  <si>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</si>
  <si>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</si>
  <si>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</si>
  <si>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</si>
  <si>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</si>
  <si>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</si>
  <si>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</si>
  <si>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</si>
  <si>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</si>
  <si>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</si>
  <si>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</si>
  <si>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</si>
  <si>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</si>
  <si>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</si>
  <si>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</si>
  <si>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</si>
  <si>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</si>
  <si>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</si>
  <si>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</si>
  <si>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</si>
  <si>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</si>
  <si>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</si>
  <si>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</si>
  <si>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</si>
  <si>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</si>
  <si>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</si>
  <si>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</si>
  <si>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</si>
  <si>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</si>
  <si>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</si>
  <si>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</si>
  <si>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</si>
  <si>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</si>
  <si>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</si>
  <si>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</si>
  <si>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</si>
  <si>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</si>
  <si>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</si>
  <si>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</si>
  <si>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</si>
  <si>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</si>
  <si>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</si>
  <si>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</si>
  <si>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</si>
  <si>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</si>
  <si>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</si>
  <si>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</si>
  <si>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</si>
  <si>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</si>
  <si>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</si>
  <si>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</si>
  <si>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</si>
  <si>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</si>
  <si>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</si>
  <si>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</si>
  <si>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</si>
  <si>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</si>
  <si>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</si>
  <si>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</si>
  <si>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</si>
  <si>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</si>
  <si>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</si>
  <si>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</si>
  <si>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</si>
  <si>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</si>
  <si>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</si>
  <si>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</si>
  <si>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</si>
  <si>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</si>
  <si>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</si>
  <si>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</si>
  <si>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</si>
  <si>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</si>
  <si>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</si>
  <si>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</si>
  <si>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</si>
  <si>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</si>
  <si>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</si>
  <si>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</si>
  <si>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</si>
  <si>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</si>
  <si>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</si>
  <si>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</si>
  <si>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</si>
  <si>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</si>
  <si>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</si>
  <si>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</si>
  <si>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</si>
  <si>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</si>
  <si>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</si>
  <si>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</si>
  <si>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</si>
  <si>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</si>
  <si>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</si>
  <si>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</si>
  <si>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</si>
  <si>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</si>
  <si>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</si>
  <si>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</si>
  <si>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</si>
  <si>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</si>
  <si>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</si>
  <si>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</si>
  <si>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</si>
  <si>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</si>
  <si>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</si>
  <si>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</si>
  <si>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</si>
  <si>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</si>
  <si>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</si>
  <si>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</si>
  <si>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</si>
  <si>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</si>
  <si>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</si>
  <si>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</si>
  <si>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</si>
  <si>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</si>
  <si>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</si>
  <si>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</si>
  <si>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</si>
  <si>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</si>
  <si>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</si>
  <si>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</si>
  <si>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</si>
  <si>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</si>
  <si>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</si>
  <si>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</si>
  <si>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</si>
  <si>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</si>
  <si>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</si>
  <si>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</si>
  <si>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</si>
  <si>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</si>
  <si>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</si>
  <si>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</si>
  <si>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</si>
  <si>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</si>
  <si>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</si>
  <si>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</si>
  <si>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</si>
  <si>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</si>
  <si>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</si>
  <si>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</si>
  <si>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</si>
  <si>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</si>
  <si>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</si>
  <si>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</si>
  <si>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</si>
  <si>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</si>
  <si>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</si>
  <si>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</si>
  <si>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</si>
  <si>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</si>
  <si>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</si>
  <si>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</si>
  <si>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</si>
  <si>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</si>
  <si>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</si>
  <si>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</si>
  <si>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</si>
  <si>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</si>
  <si>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</si>
  <si>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</si>
  <si>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</si>
  <si>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</si>
  <si>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</si>
  <si>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</si>
  <si>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</si>
  <si>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</si>
  <si>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</si>
  <si>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</si>
  <si>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</si>
  <si>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</si>
  <si>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</si>
  <si>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</si>
  <si>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</si>
  <si>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</si>
  <si>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</si>
  <si>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</si>
  <si>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</si>
  <si>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</si>
  <si>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</si>
  <si>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</si>
  <si>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</si>
  <si>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</si>
  <si>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</si>
  <si>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</si>
  <si>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</si>
  <si>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</si>
  <si>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</si>
  <si>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</si>
  <si>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</si>
  <si>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</si>
  <si>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</si>
  <si>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</si>
  <si>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</si>
  <si>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</si>
  <si>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</si>
  <si>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</si>
  <si>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</si>
  <si>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</si>
  <si>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</si>
  <si>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</si>
  <si>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</si>
  <si>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</si>
  <si>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</si>
  <si>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</si>
  <si>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</si>
  <si>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</si>
  <si>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</si>
  <si>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</si>
  <si>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</si>
  <si>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</si>
  <si>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</si>
  <si>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</si>
  <si>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</si>
  <si>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</si>
  <si>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</si>
  <si>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</si>
  <si>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</si>
  <si>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</si>
  <si>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</si>
  <si>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</si>
  <si>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</si>
  <si>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</si>
  <si>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</si>
  <si>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</si>
  <si>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</si>
  <si>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</si>
  <si>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</si>
  <si>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</si>
  <si>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</si>
  <si>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</si>
  <si>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</si>
  <si>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</si>
  <si>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</si>
  <si>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</si>
  <si>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</si>
  <si>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</si>
  <si>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</si>
  <si>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</si>
  <si>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</si>
  <si>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</si>
  <si>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</si>
  <si>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</si>
  <si>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</si>
  <si>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</si>
  <si>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</si>
  <si>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</si>
  <si>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</si>
  <si>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</si>
  <si>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</si>
  <si>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</si>
  <si>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</si>
  <si>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</si>
  <si>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</si>
  <si>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</si>
  <si>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</si>
  <si>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</si>
  <si>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</si>
  <si>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</si>
  <si>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</si>
  <si>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</si>
  <si>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</si>
  <si>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</si>
  <si>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</si>
  <si>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</si>
  <si>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</si>
  <si>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</si>
  <si>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</si>
  <si>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</si>
  <si>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</si>
  <si>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</si>
  <si>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</si>
  <si>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</si>
  <si>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</si>
  <si>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</si>
  <si>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</si>
  <si>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</si>
  <si>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</si>
  <si>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</si>
  <si>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</si>
  <si>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</si>
  <si>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</si>
  <si>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</si>
  <si>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</si>
  <si>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</si>
  <si>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</si>
  <si>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</si>
  <si>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</si>
  <si>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</si>
  <si>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</si>
  <si>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</si>
  <si>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</si>
  <si>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</si>
  <si>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</si>
  <si>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</si>
  <si>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</si>
  <si>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</si>
  <si>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</si>
  <si>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</si>
  <si>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</si>
  <si>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</si>
  <si>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</si>
  <si>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</si>
  <si>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</si>
  <si>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</si>
  <si>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</si>
  <si>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</si>
  <si>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</si>
  <si>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</si>
  <si>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</si>
  <si>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</si>
  <si>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</si>
  <si>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</si>
  <si>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</si>
  <si>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</si>
  <si>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</si>
  <si>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</si>
  <si>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</si>
  <si>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</si>
  <si>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</si>
  <si>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</si>
  <si>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</si>
  <si>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</si>
  <si>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</si>
  <si>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</si>
  <si>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</si>
  <si>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</si>
  <si>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</si>
  <si>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</si>
  <si>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</si>
  <si>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</si>
  <si>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</si>
  <si>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</si>
  <si>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</si>
  <si>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</si>
  <si>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</si>
  <si>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</si>
  <si>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</si>
  <si>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</si>
  <si>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</si>
  <si>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</si>
  <si>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</si>
  <si>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</si>
  <si>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</si>
  <si>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</si>
  <si>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</si>
  <si>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</si>
  <si>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</si>
  <si>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</si>
  <si>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</si>
  <si>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</si>
  <si>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</si>
  <si>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</si>
  <si>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</si>
  <si>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</si>
  <si>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</si>
  <si>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</si>
  <si>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</si>
  <si>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</si>
  <si>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</si>
  <si>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</si>
  <si>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</si>
  <si>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</si>
  <si>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</si>
  <si>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</si>
  <si>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</si>
  <si>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</si>
  <si>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</si>
  <si>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</si>
  <si>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</si>
  <si>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</si>
  <si>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</si>
  <si>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</si>
  <si>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</si>
  <si>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</si>
  <si>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</si>
  <si>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</si>
  <si>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</si>
  <si>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</si>
  <si>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</si>
  <si>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</si>
  <si>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</si>
  <si>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</si>
  <si>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</si>
  <si>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</si>
  <si>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</si>
  <si>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</si>
  <si>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</si>
  <si>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</si>
  <si>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</si>
  <si>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</si>
  <si>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</si>
  <si>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</si>
  <si>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</si>
  <si>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</si>
  <si>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</si>
  <si>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</si>
  <si>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</si>
  <si>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</si>
  <si>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</si>
  <si>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</si>
  <si>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</si>
  <si>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</si>
  <si>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</si>
  <si>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</si>
  <si>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</si>
  <si>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</si>
  <si>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</si>
  <si>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</si>
  <si>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</si>
  <si>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</si>
  <si>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</si>
  <si>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</si>
  <si>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</si>
  <si>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</si>
  <si>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</si>
  <si>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</si>
  <si>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</si>
  <si>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</si>
  <si>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</si>
  <si>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</si>
  <si>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</si>
  <si>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</si>
  <si>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</si>
  <si>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</si>
  <si>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</si>
  <si>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</si>
  <si>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</si>
  <si>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</si>
  <si>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</si>
  <si>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</si>
  <si>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</si>
  <si>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</si>
  <si>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</si>
  <si>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</si>
  <si>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</si>
  <si>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</si>
  <si>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</si>
  <si>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</si>
  <si>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</si>
  <si>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</si>
  <si>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</si>
  <si>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</si>
  <si>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</si>
  <si>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</si>
  <si>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</si>
  <si>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</si>
  <si>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</si>
  <si>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</si>
  <si>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</si>
  <si>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</si>
  <si>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</si>
  <si>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</si>
  <si>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</si>
  <si>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</si>
  <si>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</si>
  <si>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</si>
  <si>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</si>
  <si>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</si>
  <si>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</si>
  <si>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</si>
  <si>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</si>
  <si>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</si>
  <si>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</si>
  <si>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</si>
  <si>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</si>
  <si>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</si>
  <si>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</si>
  <si>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</si>
  <si>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</si>
  <si>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</si>
  <si>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</si>
  <si>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</si>
  <si>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</si>
  <si>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</si>
  <si>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</si>
  <si>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</si>
  <si>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</si>
  <si>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</si>
  <si>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</si>
  <si>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</si>
  <si>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</si>
  <si>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</si>
  <si>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</si>
  <si>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</si>
  <si>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</si>
  <si>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</si>
  <si>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</si>
  <si>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</si>
  <si>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</si>
  <si>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</si>
  <si>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</si>
  <si>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</si>
  <si>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</si>
  <si>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</si>
  <si>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</si>
  <si>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</si>
  <si>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</si>
  <si>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</si>
  <si>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</si>
  <si>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</si>
  <si>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</si>
  <si>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</si>
  <si>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</si>
  <si>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</si>
  <si>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</si>
  <si>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</si>
  <si>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</si>
  <si>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</si>
  <si>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</si>
  <si>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</si>
  <si>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</si>
  <si>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</si>
  <si>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</si>
  <si>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</si>
  <si>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</si>
  <si>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</si>
  <si>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</si>
  <si>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</si>
  <si>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</si>
  <si>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</si>
  <si>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</si>
  <si>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</si>
  <si>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</si>
  <si>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</si>
  <si>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</si>
  <si>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</si>
  <si>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</si>
  <si>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</si>
  <si>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</si>
  <si>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</si>
  <si>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</si>
  <si>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</si>
  <si>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</si>
  <si>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</si>
  <si>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</si>
  <si>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</si>
  <si>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</si>
  <si>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</si>
  <si>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</si>
  <si>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</si>
  <si>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</si>
  <si>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</si>
  <si>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</si>
  <si>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</si>
  <si>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</si>
  <si>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</si>
  <si>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</si>
  <si>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</si>
  <si>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</si>
  <si>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</si>
  <si>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</si>
  <si>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</si>
  <si>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</si>
  <si>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</si>
  <si>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</si>
  <si>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</si>
  <si>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</si>
  <si>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</si>
  <si>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</si>
  <si>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</si>
  <si>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</si>
  <si>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</si>
  <si>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</si>
  <si>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</si>
  <si>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</si>
  <si>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</si>
  <si>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</si>
  <si>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</si>
  <si>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</si>
  <si>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</si>
  <si>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</si>
  <si>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</si>
  <si>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</si>
  <si>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</si>
  <si>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</si>
  <si>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</si>
  <si>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</si>
  <si>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</si>
  <si>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</si>
  <si>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</si>
  <si>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</si>
  <si>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</si>
  <si>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</si>
  <si>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</si>
  <si>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</si>
  <si>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</si>
  <si>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</si>
  <si>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</si>
  <si>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</si>
  <si>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</si>
  <si>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</si>
  <si>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</si>
  <si>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</si>
  <si>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</si>
  <si>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</si>
  <si>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</si>
  <si>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</si>
  <si>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</si>
  <si>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</si>
  <si>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</si>
  <si>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</si>
  <si>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</si>
  <si>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</si>
  <si>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</si>
  <si>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</si>
  <si>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</si>
  <si>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</si>
  <si>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</si>
  <si>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</si>
  <si>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</si>
  <si>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</si>
  <si>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</si>
  <si>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</si>
  <si>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</si>
  <si>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</si>
  <si>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</si>
  <si>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</si>
  <si>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</si>
  <si>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</si>
  <si>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</si>
  <si>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</si>
  <si>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</si>
  <si>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</si>
  <si>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</si>
  <si>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</si>
  <si>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</si>
  <si>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</si>
  <si>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</si>
  <si>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</si>
  <si>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</si>
  <si>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</si>
  <si>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</si>
  <si>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</si>
  <si>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</si>
  <si>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</si>
  <si>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</si>
  <si>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</si>
  <si>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</si>
  <si>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</si>
  <si>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</si>
  <si>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</si>
  <si>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</si>
  <si>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</si>
  <si>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</si>
  <si>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</si>
  <si>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</si>
  <si>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</si>
  <si>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</si>
  <si>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</si>
  <si>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</si>
  <si>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</si>
  <si>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</si>
  <si>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</si>
  <si>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</si>
  <si>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</si>
  <si>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</si>
  <si>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</si>
  <si>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</si>
  <si>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</si>
  <si>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</si>
  <si>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</si>
  <si>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</si>
  <si>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</si>
  <si>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</si>
  <si>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</si>
  <si>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</si>
  <si>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</si>
  <si>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</si>
  <si>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</si>
  <si>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</si>
  <si>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</si>
  <si>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</si>
  <si>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</si>
  <si>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</si>
  <si>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</si>
  <si>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</si>
  <si>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</si>
  <si>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</si>
  <si>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</si>
  <si>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</si>
  <si>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</si>
  <si>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</si>
  <si>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</si>
  <si>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</si>
  <si>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</si>
  <si>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</si>
  <si>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</si>
  <si>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</si>
  <si>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</si>
  <si>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</si>
  <si>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</si>
  <si>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</si>
  <si>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</si>
  <si>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</si>
  <si>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</si>
  <si>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</si>
  <si>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</si>
  <si>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</si>
  <si>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</si>
  <si>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</si>
  <si>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</si>
  <si>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</si>
  <si>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</si>
  <si>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</si>
  <si>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</si>
  <si>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</si>
  <si>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</si>
  <si>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</si>
  <si>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</si>
  <si>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</si>
  <si>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</si>
  <si>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</si>
  <si>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</si>
  <si>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</si>
  <si>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</si>
  <si>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</si>
  <si>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</si>
  <si>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</si>
  <si>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</si>
  <si>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</si>
  <si>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</si>
  <si>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</si>
  <si>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</si>
  <si>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</si>
  <si>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</si>
  <si>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</si>
  <si>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</si>
  <si>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</si>
  <si>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</si>
  <si>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</si>
  <si>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</si>
  <si>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</si>
  <si>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</si>
  <si>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</si>
  <si>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</si>
  <si>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</si>
  <si>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</si>
  <si>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</si>
  <si>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</si>
  <si>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</si>
  <si>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</si>
  <si>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</si>
  <si>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</si>
  <si>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</si>
  <si>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</si>
  <si>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</si>
  <si>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</si>
  <si>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</si>
  <si>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</si>
  <si>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</si>
  <si>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</si>
  <si>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</si>
  <si>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</si>
  <si>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</si>
  <si>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</si>
  <si>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</si>
  <si>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</si>
  <si>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</si>
  <si>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</si>
  <si>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</si>
  <si>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</si>
  <si>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</si>
  <si>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</si>
  <si>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</si>
  <si>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</si>
  <si>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</si>
  <si>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</si>
  <si>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</si>
  <si>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</si>
  <si>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</si>
  <si>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</si>
  <si>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</si>
  <si>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</si>
  <si>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</si>
  <si>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</si>
  <si>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</si>
  <si>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</si>
  <si>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</si>
  <si>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</si>
  <si>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</si>
  <si>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</si>
  <si>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</si>
  <si>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</si>
  <si>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</si>
  <si>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</si>
  <si>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</si>
  <si>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</si>
  <si>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</si>
  <si>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</si>
  <si>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</si>
  <si>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</si>
  <si>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</si>
  <si>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</si>
  <si>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</si>
  <si>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</si>
  <si>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</si>
  <si>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</si>
  <si>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</si>
  <si>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</si>
  <si>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</si>
  <si>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</si>
  <si>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</si>
  <si>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</si>
  <si>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</si>
  <si>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</si>
  <si>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</si>
  <si>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</si>
  <si>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</si>
  <si>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</si>
  <si>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</si>
  <si>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</si>
  <si>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</si>
  <si>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</si>
  <si>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</si>
  <si>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</si>
  <si>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</si>
  <si>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</si>
  <si>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</si>
  <si>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</si>
  <si>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</si>
  <si>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</si>
  <si>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</si>
  <si>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</si>
  <si>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</si>
  <si>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</si>
  <si>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</si>
  <si>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</si>
  <si>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</si>
  <si>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</si>
  <si>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</si>
  <si>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</si>
  <si>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</si>
  <si>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</si>
  <si>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</si>
  <si>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</si>
  <si>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</si>
  <si>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</si>
  <si>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</si>
  <si>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</si>
  <si>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</si>
  <si>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</si>
  <si>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</si>
  <si>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</si>
  <si>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</si>
  <si>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</si>
  <si>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</si>
  <si>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</si>
  <si>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</si>
  <si>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</si>
  <si>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</si>
  <si>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</si>
  <si>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</si>
  <si>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</si>
  <si>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</si>
  <si>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</si>
  <si>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</si>
  <si>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</si>
  <si>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</si>
  <si>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</si>
  <si>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</si>
  <si>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</si>
  <si>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</si>
  <si>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</si>
  <si>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</si>
  <si>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</si>
  <si>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</si>
  <si>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</si>
  <si>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</si>
  <si>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</si>
  <si>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</si>
  <si>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</si>
  <si>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</si>
  <si>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</si>
  <si>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</si>
  <si>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</si>
  <si>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</si>
  <si>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</si>
  <si>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</si>
  <si>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</si>
  <si>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</si>
  <si>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</si>
  <si>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</si>
  <si>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</si>
  <si>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</si>
  <si>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</si>
  <si>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</si>
  <si>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</si>
  <si>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</si>
  <si>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</si>
  <si>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</si>
  <si>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</si>
  <si>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</si>
  <si>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</si>
  <si>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</si>
  <si>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</si>
  <si>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</si>
  <si>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</si>
  <si>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</si>
  <si>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</si>
  <si>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</si>
  <si>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</si>
  <si>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</si>
  <si>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</si>
  <si>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</si>
  <si>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</si>
  <si>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</si>
  <si>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</si>
  <si>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</si>
  <si>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</si>
  <si>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</si>
  <si>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</si>
  <si>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</si>
  <si>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</si>
  <si>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</si>
  <si>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</si>
  <si>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</si>
  <si>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</si>
  <si>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</si>
  <si>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</si>
  <si>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</si>
  <si>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</si>
  <si>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</si>
  <si>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</si>
  <si>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</si>
  <si>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</si>
  <si>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</si>
  <si>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</si>
  <si>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</si>
  <si>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</si>
  <si>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</si>
  <si>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</si>
  <si>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</si>
  <si>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</si>
  <si>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</si>
  <si>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</si>
  <si>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</si>
  <si>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</si>
  <si>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</si>
  <si>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</si>
  <si>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</si>
  <si>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</si>
  <si>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</si>
  <si>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</si>
  <si>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</si>
  <si>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</si>
  <si>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</si>
  <si>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</si>
  <si>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</si>
  <si>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</si>
  <si>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</si>
  <si>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</si>
  <si>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</si>
  <si>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</si>
  <si>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</si>
  <si>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</si>
  <si>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</si>
  <si>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</si>
  <si>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</si>
  <si>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</si>
  <si>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</si>
  <si>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</si>
  <si>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</si>
  <si>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</si>
  <si>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</si>
  <si>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</si>
  <si>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</si>
  <si>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</si>
  <si>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</si>
  <si>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</si>
  <si>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</si>
  <si>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</si>
  <si>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</si>
  <si>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</si>
  <si>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</si>
  <si>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</si>
  <si>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</si>
  <si>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</si>
  <si>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</si>
  <si>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</si>
  <si>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</si>
  <si>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</si>
  <si>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</si>
  <si>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</si>
  <si>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</si>
  <si>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</si>
  <si>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</si>
  <si>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</si>
  <si>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</si>
  <si>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</si>
  <si>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</si>
  <si>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</si>
  <si>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</si>
  <si>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</si>
  <si>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</si>
  <si>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</si>
  <si>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</si>
  <si>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</si>
  <si>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</si>
  <si>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</si>
  <si>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</si>
  <si>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</si>
  <si>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</si>
  <si>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</si>
  <si>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</si>
  <si>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</si>
  <si>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</si>
  <si>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</si>
  <si>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</si>
  <si>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</si>
  <si>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</si>
  <si>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</si>
  <si>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</si>
  <si>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</si>
  <si>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</si>
  <si>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</si>
  <si>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</si>
  <si>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</si>
  <si>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</si>
  <si>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</si>
  <si>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</si>
  <si>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</si>
  <si>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</si>
  <si>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</si>
  <si>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</si>
  <si>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</si>
  <si>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</si>
  <si>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</si>
  <si>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</si>
  <si>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</si>
  <si>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</si>
  <si>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</si>
  <si>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</si>
  <si>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</si>
  <si>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</si>
  <si>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</si>
  <si>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</si>
  <si>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</si>
  <si>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</si>
  <si>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</si>
  <si>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</si>
  <si>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</si>
  <si>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</si>
  <si>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</si>
  <si>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</si>
  <si>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</si>
  <si>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</si>
  <si>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</si>
  <si>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</si>
  <si>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</si>
  <si>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</si>
  <si>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</si>
  <si>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</si>
  <si>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</si>
  <si>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</si>
  <si>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</si>
  <si>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</si>
  <si>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</si>
  <si>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</si>
  <si>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</si>
  <si>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</si>
  <si>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</si>
  <si>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</si>
  <si>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</si>
  <si>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</si>
  <si>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</si>
  <si>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</si>
  <si>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</si>
  <si>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</si>
  <si>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</si>
  <si>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</si>
  <si>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</si>
  <si>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</si>
  <si>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</si>
  <si>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</si>
  <si>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</si>
  <si>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</si>
  <si>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</si>
  <si>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</si>
  <si>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</si>
  <si>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</si>
  <si>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</si>
  <si>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</si>
  <si>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</si>
  <si>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</si>
  <si>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</si>
  <si>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</si>
  <si>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</si>
  <si>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</si>
  <si>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</si>
  <si>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</si>
  <si>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</si>
  <si>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</si>
  <si>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</si>
  <si>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</si>
  <si>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</si>
  <si>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</si>
  <si>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</si>
  <si>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</si>
  <si>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</si>
  <si>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</si>
  <si>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</si>
  <si>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</si>
  <si>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</si>
  <si>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</si>
  <si>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</si>
  <si>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</si>
  <si>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</si>
  <si>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</si>
  <si>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</si>
  <si>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</si>
  <si>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</si>
  <si>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</si>
  <si>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</si>
  <si>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</si>
  <si>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</si>
  <si>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</si>
  <si>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</si>
  <si>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</si>
  <si>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</si>
  <si>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</si>
  <si>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</si>
  <si>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</si>
  <si>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</si>
  <si>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</si>
  <si>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</si>
  <si>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</si>
  <si>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</si>
  <si>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</si>
  <si>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</si>
  <si>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</si>
  <si>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</si>
  <si>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</si>
  <si>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</si>
  <si>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</si>
  <si>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</si>
  <si>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</si>
  <si>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</si>
  <si>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</si>
  <si>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</si>
  <si>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</si>
  <si>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</si>
  <si>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</si>
  <si>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</si>
  <si>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</si>
  <si>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</si>
  <si>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</si>
  <si>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</si>
  <si>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</si>
  <si>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</si>
  <si>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</si>
  <si>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</si>
  <si>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</si>
  <si>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</si>
  <si>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</si>
  <si>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</si>
  <si>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</si>
  <si>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</si>
  <si>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</si>
  <si>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</si>
  <si>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</si>
  <si>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</si>
  <si>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</si>
  <si>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</si>
  <si>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</si>
  <si>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</si>
  <si>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</si>
  <si>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</si>
  <si>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</si>
  <si>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</si>
  <si>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</si>
  <si>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</si>
  <si>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</si>
  <si>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</si>
  <si>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</si>
  <si>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</si>
  <si>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</si>
  <si>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</si>
  <si>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</si>
  <si>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</si>
  <si>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</si>
  <si>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</si>
  <si>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</si>
  <si>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</si>
  <si>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</si>
  <si>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</si>
  <si>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</si>
  <si>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</si>
  <si>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</si>
  <si>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</si>
  <si>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</si>
  <si>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</si>
  <si>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</si>
  <si>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</si>
  <si>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</si>
  <si>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</si>
  <si>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</si>
  <si>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</si>
  <si>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</si>
  <si>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</si>
  <si>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</si>
  <si>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</si>
  <si>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</si>
  <si>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</si>
  <si>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</si>
  <si>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</si>
  <si>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</si>
  <si>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</si>
  <si>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</si>
  <si>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</si>
  <si>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</si>
  <si>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</si>
  <si>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</si>
  <si>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</si>
  <si>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</si>
  <si>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</si>
  <si>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</si>
  <si>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</si>
  <si>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</si>
  <si>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</si>
  <si>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</si>
  <si>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</si>
  <si>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</si>
  <si>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</si>
  <si>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</si>
  <si>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</si>
  <si>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</si>
  <si>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</si>
  <si>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</si>
  <si>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</si>
  <si>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</si>
  <si>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</si>
  <si>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</si>
  <si>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</si>
  <si>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</si>
  <si>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</si>
  <si>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</si>
  <si>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</si>
  <si>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</si>
  <si>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</si>
  <si>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</si>
  <si>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</si>
  <si>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</si>
  <si>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</si>
  <si>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</si>
  <si>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</si>
  <si>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</si>
  <si>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</si>
  <si>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</si>
  <si>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</si>
  <si>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</si>
  <si>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</si>
  <si>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</si>
  <si>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</si>
  <si>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</si>
  <si>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</si>
  <si>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</si>
  <si>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</si>
  <si>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</si>
  <si>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</si>
  <si>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</si>
  <si>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</si>
  <si>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</si>
  <si>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</si>
  <si>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</si>
  <si>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</si>
  <si>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</si>
  <si>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</si>
  <si>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</si>
  <si>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</si>
  <si>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</si>
  <si>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</si>
  <si>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</si>
  <si>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</si>
  <si>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</si>
  <si>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</si>
  <si>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</si>
  <si>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</si>
  <si>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</si>
  <si>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</si>
  <si>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</si>
  <si>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</si>
  <si>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</si>
  <si>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</si>
  <si>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</si>
  <si>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</si>
  <si>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</si>
  <si>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</si>
  <si>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</si>
  <si>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</si>
  <si>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</si>
  <si>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</si>
  <si>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</si>
  <si>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</si>
  <si>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</si>
  <si>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</si>
  <si>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</si>
  <si>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</si>
  <si>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</si>
  <si>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</si>
  <si>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</si>
  <si>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</si>
  <si>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</si>
  <si>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</si>
  <si>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</si>
  <si>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</si>
  <si>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</si>
  <si>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</si>
  <si>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</si>
  <si>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</si>
  <si>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</si>
  <si>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</si>
  <si>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</si>
  <si>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</si>
  <si>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</si>
  <si>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</si>
  <si>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</si>
  <si>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</si>
  <si>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</si>
  <si>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</si>
  <si>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</si>
  <si>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</si>
  <si>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</si>
  <si>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</si>
  <si>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</si>
  <si>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</si>
  <si>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</si>
  <si>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</si>
  <si>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</si>
  <si>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</si>
  <si>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</si>
  <si>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</si>
  <si>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</si>
  <si>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</si>
  <si>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</si>
  <si>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</si>
  <si>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</si>
  <si>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</si>
  <si>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</si>
  <si>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</si>
  <si>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</si>
  <si>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</si>
  <si>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</si>
  <si>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</si>
  <si>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</si>
  <si>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</si>
  <si>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</si>
  <si>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</si>
  <si>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</si>
  <si>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</si>
  <si>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</si>
  <si>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</si>
  <si>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</si>
  <si>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</si>
  <si>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</si>
  <si>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</si>
  <si>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</si>
  <si>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</si>
  <si>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</si>
  <si>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</si>
  <si>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</si>
  <si>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</si>
  <si>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</si>
  <si>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</si>
  <si>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</si>
  <si>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</si>
  <si>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</si>
  <si>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</si>
  <si>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</si>
  <si>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</si>
  <si>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</si>
  <si>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</si>
  <si>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</si>
  <si>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</si>
  <si>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</si>
  <si>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</si>
  <si>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</si>
  <si>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</si>
  <si>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</si>
  <si>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</si>
  <si>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</si>
  <si>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</si>
  <si>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</si>
  <si>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</si>
  <si>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</si>
  <si>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</si>
  <si>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</si>
  <si>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</si>
  <si>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</si>
  <si>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</si>
  <si>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</si>
  <si>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</si>
  <si>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</si>
  <si>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</si>
  <si>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</si>
  <si>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</si>
  <si>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</si>
  <si>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</si>
  <si>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</si>
  <si>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</si>
  <si>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</si>
  <si>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</si>
  <si>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</si>
  <si>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</si>
  <si>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</si>
  <si>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</si>
  <si>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</si>
  <si>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</si>
  <si>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</si>
  <si>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</si>
  <si>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</si>
  <si>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</si>
  <si>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</si>
  <si>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</si>
  <si>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</si>
  <si>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</si>
  <si>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</si>
  <si>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</si>
  <si>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</si>
  <si>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</si>
  <si>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</si>
  <si>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</si>
  <si>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</si>
  <si>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</si>
  <si>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</si>
  <si>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</si>
  <si>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</si>
  <si>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</si>
  <si>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</si>
  <si>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</si>
  <si>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</si>
  <si>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</si>
  <si>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</si>
  <si>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</si>
  <si>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</si>
  <si>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</si>
  <si>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</si>
  <si>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</si>
  <si>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</si>
  <si>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</si>
  <si>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</si>
  <si>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</si>
  <si>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</si>
  <si>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</si>
  <si>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</si>
  <si>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</si>
  <si>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</si>
  <si>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</si>
  <si>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</si>
  <si>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</si>
  <si>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</si>
  <si>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</si>
  <si>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</si>
  <si>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</si>
  <si>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</si>
  <si>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</si>
  <si>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</si>
  <si>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</si>
  <si>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</si>
  <si>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</si>
  <si>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</si>
  <si>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</si>
  <si>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</si>
  <si>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</si>
  <si>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</si>
  <si>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</si>
  <si>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</si>
  <si>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</si>
  <si>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</si>
  <si>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</si>
  <si>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</si>
  <si>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</si>
  <si>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</si>
  <si>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</si>
  <si>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</si>
  <si>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</si>
  <si>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</si>
  <si>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</si>
  <si>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</si>
  <si>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</si>
  <si>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</si>
  <si>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</si>
  <si>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</si>
  <si>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</si>
  <si>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</si>
  <si>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</si>
  <si>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</si>
  <si>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</si>
  <si>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</si>
  <si>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</si>
  <si>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</si>
  <si>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</si>
  <si>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</si>
  <si>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</si>
  <si>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</si>
  <si>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</si>
  <si>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</si>
  <si>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</si>
  <si>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</si>
  <si>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</si>
  <si>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</si>
  <si>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</si>
  <si>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</si>
  <si>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</si>
  <si>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</si>
  <si>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</si>
  <si>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</si>
  <si>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</si>
  <si>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</si>
  <si>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</si>
  <si>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</si>
  <si>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</si>
  <si>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</si>
  <si>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</si>
  <si>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</si>
  <si>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</si>
  <si>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</si>
  <si>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</si>
  <si>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</si>
  <si>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</si>
  <si>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</si>
  <si>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</si>
  <si>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</si>
  <si>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</si>
  <si>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</si>
  <si>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</si>
  <si>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</si>
  <si>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</si>
  <si>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</si>
  <si>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</si>
  <si>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</si>
  <si>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</si>
  <si>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</si>
  <si>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</si>
  <si>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</si>
  <si>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</si>
  <si>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</si>
  <si>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</si>
  <si>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</si>
  <si>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</si>
  <si>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</si>
  <si>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</si>
  <si>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</si>
  <si>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</si>
  <si>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</si>
  <si>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</si>
  <si>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</si>
  <si>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</si>
  <si>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</si>
  <si>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</si>
  <si>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</si>
  <si>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</si>
  <si>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</si>
  <si>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</si>
  <si>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</si>
  <si>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</si>
  <si>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</si>
  <si>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</si>
  <si>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</si>
  <si>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</si>
  <si>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</si>
  <si>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</si>
  <si>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</si>
  <si>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</si>
  <si>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</si>
  <si>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</si>
  <si>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</si>
  <si>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</si>
  <si>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</si>
  <si>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</si>
  <si>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</si>
  <si>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</si>
  <si>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</si>
  <si>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</si>
  <si>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</si>
  <si>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</si>
  <si>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</si>
  <si>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</si>
  <si>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</si>
  <si>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</si>
  <si>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</si>
  <si>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</si>
  <si>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</si>
  <si>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</si>
  <si>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</si>
  <si>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</si>
  <si>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</si>
  <si>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</si>
  <si>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</si>
  <si>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</si>
  <si>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</si>
  <si>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</si>
  <si>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</si>
  <si>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</si>
  <si>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</si>
  <si>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</si>
  <si>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</si>
  <si>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</si>
  <si>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</si>
  <si>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</si>
  <si>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</si>
  <si>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</si>
  <si>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</si>
  <si>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</si>
  <si>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</si>
  <si>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</si>
  <si>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</si>
  <si>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</si>
  <si>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</si>
  <si>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</si>
  <si>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</si>
  <si>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</si>
  <si>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</si>
  <si>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</si>
  <si>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</si>
  <si>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</si>
  <si>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</si>
  <si>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</si>
  <si>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</si>
  <si>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</si>
  <si>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</si>
  <si>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</si>
  <si>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</si>
  <si>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</si>
  <si>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</si>
  <si>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</si>
  <si>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</si>
  <si>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</si>
  <si>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</si>
  <si>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</si>
  <si>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</si>
  <si>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</si>
  <si>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</si>
  <si>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</si>
  <si>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</si>
  <si>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</si>
  <si>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</si>
  <si>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</si>
  <si>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</si>
  <si>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</si>
  <si>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</si>
  <si>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</si>
  <si>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</si>
  <si>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</si>
  <si>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</si>
  <si>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</si>
  <si>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</si>
  <si>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</si>
  <si>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</si>
  <si>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</si>
  <si>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</si>
  <si>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</si>
  <si>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</si>
  <si>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</si>
  <si>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</si>
  <si>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</si>
  <si>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</si>
  <si>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</si>
  <si>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</si>
  <si>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</si>
  <si>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</si>
  <si>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</si>
  <si>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</si>
  <si>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</si>
  <si>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</si>
  <si>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</si>
  <si>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</si>
  <si>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</si>
  <si>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</si>
  <si>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</si>
  <si>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</si>
  <si>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</si>
  <si>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</si>
  <si>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</si>
  <si>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</si>
  <si>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</si>
  <si>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</si>
  <si>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</si>
  <si>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</si>
  <si>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</si>
  <si>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</si>
  <si>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</si>
  <si>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</si>
  <si>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</si>
  <si>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</si>
  <si>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</si>
  <si>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</si>
  <si>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</si>
  <si>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</si>
  <si>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</si>
  <si>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</si>
  <si>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</si>
  <si>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</si>
  <si>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</si>
  <si>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</si>
  <si>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</si>
  <si>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</si>
  <si>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</si>
  <si>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</si>
  <si>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</si>
  <si>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</si>
  <si>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</si>
  <si>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</si>
  <si>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</si>
  <si>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</si>
  <si>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</si>
  <si>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</si>
  <si>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</si>
  <si>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</si>
  <si>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</si>
  <si>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</si>
  <si>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</si>
  <si>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</si>
  <si>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</si>
  <si>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</si>
  <si>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</si>
  <si>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</si>
  <si>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</si>
  <si>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</si>
  <si>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</si>
  <si>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</si>
  <si>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</si>
  <si>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</si>
  <si>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</si>
  <si>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</si>
  <si>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</si>
  <si>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</si>
  <si>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</si>
  <si>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</si>
  <si>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</si>
  <si>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</si>
  <si>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</si>
  <si>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</si>
  <si>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</si>
  <si>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</si>
  <si>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</si>
  <si>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</si>
  <si>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</si>
  <si>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</si>
  <si>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</si>
  <si>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</si>
  <si>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</si>
  <si>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</si>
  <si>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</si>
  <si>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</si>
  <si>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</si>
  <si>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</si>
  <si>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</si>
  <si>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</si>
  <si>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</si>
  <si>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</si>
  <si>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</si>
  <si>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</si>
  <si>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</si>
  <si>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</si>
  <si>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</si>
  <si>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</si>
  <si>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</si>
  <si>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</si>
  <si>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</si>
  <si>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</si>
  <si>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</si>
  <si>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</si>
  <si>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</si>
  <si>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</si>
  <si>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</si>
  <si>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</si>
  <si>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</si>
  <si>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</si>
  <si>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</si>
  <si>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</si>
  <si>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</si>
  <si>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</si>
  <si>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</si>
  <si>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</si>
  <si>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</si>
  <si>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</si>
  <si>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</si>
  <si>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</si>
  <si>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</si>
  <si>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</si>
  <si>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</si>
  <si>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</si>
  <si>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</si>
  <si>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</si>
  <si>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</si>
  <si>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</si>
  <si>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</si>
  <si>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</si>
  <si>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</si>
  <si>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</si>
  <si>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</si>
  <si>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</si>
  <si>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</si>
  <si>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</si>
  <si>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</si>
  <si>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</si>
  <si>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</si>
  <si>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</si>
  <si>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</si>
  <si>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</si>
  <si>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</si>
  <si>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</si>
  <si>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</si>
  <si>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</si>
  <si>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</si>
  <si>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</si>
  <si>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</si>
  <si>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</si>
  <si>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</si>
  <si>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</si>
  <si>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</si>
  <si>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</si>
  <si>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</si>
  <si>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</si>
  <si>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</si>
  <si>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</si>
  <si>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</si>
  <si>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</si>
  <si>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</si>
  <si>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</si>
  <si>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</si>
  <si>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</si>
  <si>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</si>
  <si>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</si>
  <si>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</si>
  <si>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</si>
  <si>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</si>
  <si>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</si>
  <si>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</si>
  <si>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</si>
  <si>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</si>
  <si>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</si>
  <si>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</si>
  <si>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</si>
  <si>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</si>
  <si>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</si>
  <si>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</si>
  <si>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</si>
  <si>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</si>
  <si>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</si>
  <si>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</si>
  <si>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</si>
  <si>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</si>
  <si>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</si>
  <si>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</si>
  <si>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</si>
  <si>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</si>
  <si>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</si>
  <si>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</si>
  <si>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</si>
  <si>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</si>
  <si>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</si>
  <si>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</si>
  <si>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</si>
  <si>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</si>
  <si>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</si>
  <si>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</si>
  <si>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</si>
  <si>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</si>
  <si>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</si>
  <si>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</si>
  <si>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</si>
  <si>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</si>
  <si>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</si>
  <si>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</si>
  <si>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</si>
  <si>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</si>
  <si>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</si>
  <si>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</si>
  <si>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</si>
  <si>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</si>
  <si>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</si>
  <si>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</si>
  <si>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</si>
  <si>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</si>
  <si>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</si>
  <si>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</si>
  <si>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</si>
  <si>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</si>
  <si>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</si>
  <si>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</si>
  <si>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</si>
  <si>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</si>
  <si>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</si>
  <si>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</si>
  <si>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</si>
  <si>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</si>
  <si>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</si>
  <si>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</si>
  <si>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</si>
  <si>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</si>
  <si>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</si>
  <si>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</si>
  <si>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</si>
  <si>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</si>
  <si>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</si>
  <si>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</si>
  <si>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</si>
  <si>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</si>
  <si>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</si>
  <si>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</si>
  <si>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</si>
  <si>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</si>
  <si>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</si>
  <si>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</si>
  <si>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</si>
  <si>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</si>
  <si>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</si>
  <si>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</si>
  <si>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</si>
  <si>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</si>
  <si>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</si>
  <si>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</si>
  <si>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</si>
  <si>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</si>
  <si>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</si>
  <si>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</si>
  <si>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</si>
  <si>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</si>
  <si>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</si>
  <si>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</si>
  <si>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</si>
  <si>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</si>
  <si>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</si>
  <si>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</si>
  <si>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</si>
  <si>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</si>
  <si>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</si>
  <si>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</si>
  <si>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</si>
  <si>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</si>
  <si>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</si>
  <si>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</si>
  <si>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</si>
  <si>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</si>
  <si>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</si>
  <si>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</si>
  <si>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</si>
  <si>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</si>
  <si>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</si>
  <si>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</si>
  <si>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</si>
  <si>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</si>
  <si>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</si>
  <si>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</si>
  <si>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</si>
  <si>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</si>
  <si>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</si>
  <si>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</si>
  <si>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</si>
  <si>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</si>
  <si>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</si>
  <si>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</si>
  <si>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</si>
  <si>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</si>
  <si>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</si>
  <si>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</si>
  <si>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</si>
  <si>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</si>
  <si>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</si>
  <si>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</si>
  <si>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</si>
  <si>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</si>
  <si>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</si>
  <si>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</si>
  <si>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</si>
  <si>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</si>
  <si>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</si>
  <si>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</si>
  <si>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</si>
  <si>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</si>
  <si>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</si>
  <si>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</si>
  <si>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</si>
  <si>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</si>
  <si>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</si>
  <si>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</si>
  <si>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</si>
  <si>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</si>
  <si>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</si>
  <si>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</si>
  <si>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</si>
  <si>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</si>
  <si>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</si>
  <si>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</si>
  <si>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</si>
  <si>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</si>
  <si>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</si>
  <si>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</si>
  <si>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</si>
  <si>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</si>
  <si>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</si>
  <si>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</si>
  <si>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</si>
  <si>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</si>
  <si>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</si>
  <si>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</si>
  <si>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</si>
  <si>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</si>
  <si>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</si>
  <si>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</si>
  <si>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</si>
  <si>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</si>
  <si>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</si>
  <si>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</si>
  <si>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</si>
  <si>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</si>
  <si>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</si>
  <si>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</si>
  <si>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</si>
  <si>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</si>
  <si>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</si>
  <si>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</si>
  <si>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</si>
  <si>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</si>
  <si>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</si>
  <si>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</si>
  <si>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</si>
  <si>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</si>
  <si>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</si>
  <si>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</si>
  <si>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</si>
  <si>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</si>
  <si>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</si>
  <si>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</si>
  <si>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</si>
  <si>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</si>
  <si>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</si>
  <si>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</si>
  <si>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</si>
  <si>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</si>
  <si>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</si>
  <si>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</si>
  <si>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</si>
  <si>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</si>
  <si>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</si>
  <si>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</si>
  <si>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</si>
  <si>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</si>
  <si>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</si>
  <si>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</si>
  <si>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</si>
  <si>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</si>
  <si>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</si>
  <si>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</si>
  <si>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</si>
  <si>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</si>
  <si>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</si>
  <si>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</si>
  <si>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</si>
  <si>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</si>
  <si>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</si>
  <si>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</si>
  <si>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</si>
  <si>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</si>
  <si>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</si>
  <si>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</si>
  <si>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</si>
  <si>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</si>
  <si>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</si>
  <si>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</si>
  <si>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</si>
  <si>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</si>
  <si>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</si>
  <si>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</si>
  <si>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</si>
  <si>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</si>
  <si>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</si>
  <si>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</si>
  <si>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</si>
  <si>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</si>
  <si>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</si>
  <si>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</si>
  <si>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</si>
  <si>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</si>
  <si>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</si>
  <si>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</si>
  <si>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</si>
  <si>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</si>
  <si>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</si>
  <si>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</si>
  <si>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</si>
  <si>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</si>
  <si>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</si>
  <si>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</si>
  <si>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</si>
  <si>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</si>
  <si>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</si>
  <si>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</si>
  <si>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</si>
  <si>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</si>
  <si>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</si>
  <si>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</si>
  <si>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</si>
  <si>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</si>
  <si>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</si>
  <si>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</si>
  <si>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</si>
  <si>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</si>
  <si>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</si>
  <si>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</si>
  <si>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</si>
  <si>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</si>
  <si>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</si>
  <si>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</si>
  <si>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</si>
  <si>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</si>
  <si>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</si>
  <si>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</si>
  <si>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</si>
  <si>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</si>
  <si>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</si>
  <si>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</si>
  <si>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</si>
  <si>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</si>
  <si>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</si>
  <si>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</si>
  <si>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</si>
  <si>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</si>
  <si>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</si>
  <si>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</si>
  <si>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</si>
  <si>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</si>
  <si>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</si>
  <si>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</si>
  <si>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</si>
  <si>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</si>
  <si>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</si>
  <si>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</si>
  <si>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</si>
  <si>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</si>
  <si>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</si>
  <si>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</si>
  <si>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</si>
  <si>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</si>
  <si>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</si>
  <si>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</si>
  <si>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</si>
  <si>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</si>
  <si>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</si>
  <si>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</si>
  <si>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</si>
  <si>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</si>
  <si>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</si>
  <si>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</si>
  <si>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</si>
  <si>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</si>
  <si>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</si>
  <si>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</si>
  <si>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</si>
  <si>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</si>
  <si>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</si>
  <si>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</si>
  <si>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</si>
  <si>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</si>
  <si>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</si>
  <si>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</si>
  <si>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</si>
  <si>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</si>
  <si>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</si>
  <si>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</si>
  <si>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</si>
  <si>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</si>
  <si>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</si>
  <si>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</si>
  <si>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</si>
  <si>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</si>
  <si>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</si>
  <si>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</si>
  <si>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</si>
  <si>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</si>
  <si>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</si>
  <si>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</si>
  <si>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</si>
  <si>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</si>
  <si>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</si>
  <si>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</si>
  <si>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</si>
  <si>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</si>
  <si>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</si>
  <si>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</si>
  <si>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</si>
  <si>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</si>
  <si>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</si>
  <si>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</si>
  <si>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</si>
  <si>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</si>
  <si>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</si>
  <si>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</si>
  <si>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</si>
  <si>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</si>
  <si>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</si>
  <si>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</si>
  <si>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</si>
  <si>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</si>
  <si>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</si>
  <si>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</si>
  <si>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</si>
  <si>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</si>
  <si>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</si>
  <si>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</si>
  <si>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</si>
  <si>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</si>
  <si>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</si>
  <si>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</si>
  <si>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</si>
  <si>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</si>
  <si>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</si>
  <si>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</si>
  <si>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</si>
  <si>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</si>
  <si>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</si>
  <si>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</si>
  <si>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</si>
  <si>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</si>
  <si>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</si>
  <si>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</si>
  <si>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</si>
  <si>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</si>
  <si>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</si>
  <si>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</si>
  <si>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</si>
  <si>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</si>
  <si>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</si>
  <si>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</si>
  <si>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</si>
  <si>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</si>
  <si>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</si>
  <si>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</si>
  <si>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</si>
  <si>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</si>
  <si>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</si>
  <si>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</si>
  <si>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</si>
  <si>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</si>
  <si>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</si>
  <si>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</si>
  <si>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</si>
  <si>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</si>
  <si>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</si>
  <si>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</si>
  <si>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</si>
  <si>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</si>
  <si>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</si>
  <si>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</si>
  <si>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</si>
  <si>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</si>
  <si>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</si>
  <si>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</si>
  <si>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</si>
  <si>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</si>
  <si>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</si>
  <si>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</si>
  <si>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</si>
  <si>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</si>
  <si>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</si>
  <si>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</si>
  <si>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</si>
  <si>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</si>
  <si>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</si>
  <si>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</si>
  <si>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</si>
  <si>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</si>
  <si>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</si>
  <si>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</si>
  <si>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</si>
  <si>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</si>
  <si>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</si>
  <si>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</si>
  <si>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</si>
  <si>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</si>
  <si>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</si>
  <si>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</si>
  <si>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</si>
  <si>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</si>
  <si>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</si>
  <si>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</si>
  <si>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</si>
  <si>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</si>
  <si>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</si>
  <si>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</si>
  <si>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</si>
  <si>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</si>
  <si>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</si>
  <si>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</si>
  <si>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</si>
  <si>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</si>
  <si>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</si>
  <si>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</si>
  <si>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</si>
  <si>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</si>
  <si>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</si>
  <si>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</si>
  <si>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</si>
  <si>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</si>
  <si>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</si>
  <si>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</si>
  <si>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</si>
  <si>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</si>
  <si>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</si>
  <si>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</si>
  <si>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</si>
  <si>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</si>
  <si>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</si>
  <si>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</si>
  <si>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</si>
  <si>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</si>
  <si>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</si>
  <si>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</si>
  <si>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</si>
  <si>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</si>
  <si>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</si>
  <si>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</si>
  <si>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</si>
  <si>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</si>
  <si>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</si>
  <si>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</si>
  <si>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</si>
  <si>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</si>
  <si>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</si>
  <si>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</si>
  <si>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</si>
  <si>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</si>
  <si>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</si>
  <si>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</si>
  <si>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</si>
  <si>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</si>
  <si>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</si>
  <si>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</si>
  <si>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</si>
  <si>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</si>
  <si>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</si>
  <si>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</si>
  <si>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</si>
  <si>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</si>
  <si>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</si>
  <si>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</si>
  <si>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</si>
  <si>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</si>
  <si>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</si>
  <si>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</si>
  <si>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</si>
  <si>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</si>
  <si>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</si>
  <si>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</si>
  <si>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</si>
  <si>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</si>
  <si>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</si>
  <si>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</si>
  <si>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</si>
  <si>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</si>
  <si>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</si>
  <si>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</si>
  <si>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</si>
  <si>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</si>
  <si>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</si>
  <si>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</si>
  <si>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</si>
  <si>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</si>
  <si>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</si>
  <si>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</si>
  <si>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</si>
  <si>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</si>
  <si>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</si>
  <si>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</si>
  <si>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</si>
  <si>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</si>
  <si>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</si>
  <si>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</si>
  <si>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</si>
  <si>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</si>
  <si>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</si>
  <si>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</si>
  <si>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</si>
  <si>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</si>
  <si>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</si>
  <si>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</si>
  <si>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</si>
  <si>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</si>
  <si>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</si>
  <si>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</si>
  <si>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</si>
  <si>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</si>
  <si>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</si>
  <si>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</si>
  <si>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</si>
  <si>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</si>
  <si>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</si>
  <si>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</si>
  <si>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</si>
  <si>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</si>
  <si>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</si>
  <si>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</si>
  <si>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</si>
  <si>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</si>
  <si>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</si>
  <si>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</si>
  <si>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</si>
  <si>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</si>
  <si>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</si>
  <si>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</si>
  <si>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</si>
  <si>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</si>
  <si>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</si>
  <si>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</si>
  <si>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</si>
  <si>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</si>
  <si>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</si>
  <si>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</si>
  <si>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</si>
  <si>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</si>
  <si>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</si>
  <si>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</si>
  <si>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</si>
  <si>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</si>
  <si>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</si>
  <si>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</si>
  <si>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</si>
  <si>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</si>
  <si>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</si>
  <si>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</si>
  <si>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</si>
  <si>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</si>
  <si>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</si>
  <si>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</si>
  <si>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</si>
  <si>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</si>
  <si>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</si>
  <si>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</si>
  <si>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</si>
  <si>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</si>
  <si>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</si>
  <si>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</si>
  <si>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</si>
  <si>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</si>
  <si>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</si>
  <si>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</si>
  <si>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</si>
  <si>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</si>
  <si>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</si>
  <si>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</si>
  <si>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</si>
  <si>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</si>
  <si>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</si>
  <si>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</si>
  <si>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</si>
  <si>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</si>
  <si>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</si>
  <si>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</si>
  <si>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</si>
  <si>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</si>
  <si>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</si>
  <si>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</si>
  <si>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</si>
  <si>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</si>
  <si>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</si>
  <si>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</si>
  <si>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</si>
  <si>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</si>
  <si>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</si>
  <si>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</si>
  <si>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</si>
  <si>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</si>
  <si>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</si>
  <si>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</si>
  <si>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</si>
  <si>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</si>
  <si>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</si>
  <si>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</si>
  <si>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</si>
  <si>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</si>
  <si>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</si>
  <si>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</si>
  <si>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</si>
  <si>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</si>
  <si>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</si>
  <si>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</si>
  <si>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</si>
  <si>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</si>
  <si>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</si>
  <si>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</si>
  <si>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</si>
  <si>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</si>
  <si>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</si>
  <si>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</si>
  <si>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</si>
  <si>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</si>
  <si>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</si>
  <si>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</si>
  <si>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</si>
  <si>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</si>
  <si>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</si>
  <si>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</si>
  <si>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</si>
  <si>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</si>
  <si>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</si>
  <si>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</si>
  <si>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</si>
  <si>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</si>
  <si>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</si>
  <si>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</si>
  <si>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</si>
  <si>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</si>
  <si>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</si>
  <si>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</si>
  <si>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</si>
  <si>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</si>
  <si>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</si>
  <si>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</si>
  <si>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</si>
  <si>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</si>
  <si>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</si>
  <si>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</si>
  <si>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</si>
  <si>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</si>
  <si>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</si>
  <si>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</si>
  <si>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</si>
  <si>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</si>
  <si>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</si>
  <si>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</si>
  <si>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</si>
  <si>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</si>
  <si>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</si>
  <si>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</si>
  <si>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</si>
  <si>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</si>
  <si>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</si>
  <si>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</si>
  <si>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</si>
  <si>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</si>
  <si>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</si>
  <si>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</si>
  <si>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</si>
  <si>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</si>
  <si>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</si>
  <si>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</si>
  <si>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</si>
  <si>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</si>
  <si>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</si>
  <si>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</si>
  <si>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</si>
  <si>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</si>
  <si>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</si>
  <si>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</si>
  <si>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</si>
  <si>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</si>
  <si>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</si>
  <si>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</si>
  <si>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</si>
  <si>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</si>
  <si>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</si>
  <si>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</si>
  <si>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</si>
  <si>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</si>
  <si>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</si>
  <si>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</si>
  <si>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</si>
  <si>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</si>
  <si>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</si>
  <si>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</si>
  <si>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</si>
  <si>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</si>
  <si>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</si>
  <si>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</si>
  <si>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</si>
  <si>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</si>
  <si>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</si>
  <si>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</si>
  <si>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</si>
  <si>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</si>
  <si>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</si>
  <si>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</si>
  <si>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</si>
  <si>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</si>
  <si>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</si>
  <si>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</si>
  <si>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</si>
  <si>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</si>
  <si>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</si>
  <si>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</si>
  <si>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</si>
  <si>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</si>
  <si>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</si>
  <si>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</si>
  <si>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</si>
  <si>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</si>
  <si>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</si>
  <si>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</si>
  <si>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</si>
  <si>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</si>
  <si>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</si>
  <si>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</si>
  <si>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</si>
  <si>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</si>
  <si>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</si>
  <si>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</si>
  <si>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</si>
  <si>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</si>
  <si>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</si>
  <si>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</si>
  <si>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</si>
  <si>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</si>
  <si>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</si>
  <si>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</si>
  <si>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</si>
  <si>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</si>
  <si>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</si>
  <si>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</si>
  <si>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</si>
  <si>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</si>
  <si>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</si>
  <si>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</si>
  <si>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</si>
  <si>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</si>
  <si>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</si>
  <si>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</si>
  <si>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</si>
  <si>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</si>
  <si>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</si>
  <si>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</si>
  <si>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</si>
  <si>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</si>
  <si>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</si>
  <si>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</si>
  <si>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</si>
  <si>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</si>
  <si>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</si>
  <si>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</si>
  <si>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</si>
  <si>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</si>
  <si>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</si>
  <si>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</si>
  <si>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</si>
  <si>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</si>
  <si>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</si>
  <si>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</si>
  <si>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</si>
  <si>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</si>
  <si>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</si>
  <si>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</si>
  <si>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</si>
  <si>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</si>
  <si>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</si>
  <si>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</si>
  <si>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</si>
  <si>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</si>
  <si>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</si>
  <si>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</si>
  <si>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</si>
  <si>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</si>
  <si>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</si>
  <si>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</si>
  <si>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</si>
  <si>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</si>
  <si>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</si>
  <si>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</si>
  <si>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</si>
  <si>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</si>
  <si>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</si>
  <si>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</si>
  <si>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</si>
  <si>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</si>
  <si>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</si>
  <si>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</si>
  <si>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</si>
  <si>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</si>
  <si>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</si>
  <si>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</si>
  <si>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</si>
  <si>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</si>
  <si>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</si>
  <si>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</si>
  <si>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</si>
  <si>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</si>
  <si>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</si>
  <si>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</si>
  <si>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</si>
  <si>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</si>
  <si>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</si>
  <si>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</si>
  <si>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</si>
  <si>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</si>
  <si>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</si>
  <si>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</si>
  <si>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</si>
  <si>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</si>
  <si>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</si>
  <si>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</si>
  <si>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</si>
  <si>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</si>
  <si>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</si>
  <si>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</si>
  <si>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</si>
  <si>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</si>
  <si>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</si>
  <si>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</si>
  <si>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</si>
  <si>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</si>
  <si>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</si>
  <si>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</si>
  <si>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</si>
  <si>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</si>
  <si>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</si>
  <si>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</si>
  <si>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</si>
  <si>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</si>
  <si>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</si>
  <si>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</si>
  <si>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</si>
  <si>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</si>
  <si>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</si>
  <si>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</si>
  <si>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</si>
  <si>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</si>
  <si>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</si>
  <si>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</si>
  <si>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</si>
  <si>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</si>
  <si>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</si>
  <si>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</si>
  <si>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</si>
  <si>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</si>
  <si>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</si>
  <si>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</si>
  <si>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</si>
  <si>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</si>
  <si>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</si>
  <si>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</si>
  <si>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</si>
  <si>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</si>
  <si>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</si>
  <si>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</si>
  <si>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</si>
  <si>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</si>
  <si>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</si>
  <si>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</si>
  <si>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</si>
  <si>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</si>
  <si>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</si>
  <si>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</si>
  <si>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</si>
  <si>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</si>
  <si>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</si>
  <si>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</si>
  <si>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</si>
  <si>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</si>
  <si>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</si>
  <si>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</si>
  <si>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</si>
  <si>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</si>
  <si>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</si>
  <si>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</si>
  <si>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</si>
  <si>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</si>
  <si>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</si>
  <si>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</si>
  <si>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</si>
  <si>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</si>
  <si>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</si>
  <si>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</si>
  <si>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</si>
  <si>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</si>
  <si>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</si>
  <si>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</si>
  <si>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</si>
  <si>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</si>
  <si>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</si>
  <si>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</si>
  <si>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</si>
  <si>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</si>
  <si>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</si>
  <si>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</si>
  <si>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</si>
  <si>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</si>
  <si>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</si>
  <si>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</si>
  <si>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</si>
  <si>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</si>
  <si>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</si>
  <si>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</si>
  <si>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</si>
  <si>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</si>
  <si>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</si>
  <si>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</si>
  <si>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</si>
  <si>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</si>
  <si>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</si>
  <si>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</si>
  <si>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</si>
  <si>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</si>
  <si>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</si>
  <si>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</si>
  <si>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</si>
  <si>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</si>
  <si>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</si>
  <si>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</si>
  <si>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</si>
  <si>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</si>
  <si>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</si>
  <si>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</si>
  <si>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</si>
  <si>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</si>
  <si>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</si>
  <si>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</si>
  <si>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</si>
  <si>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</si>
  <si>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</si>
  <si>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</si>
  <si>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</si>
  <si>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</si>
  <si>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</si>
  <si>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</si>
  <si>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</si>
  <si>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</si>
  <si>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</si>
  <si>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</si>
  <si>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</si>
  <si>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</si>
  <si>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</si>
  <si>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</si>
  <si>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</si>
  <si>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</si>
  <si>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</si>
  <si>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</si>
  <si>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</si>
  <si>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</si>
  <si>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</si>
  <si>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</si>
  <si>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</si>
  <si>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</si>
  <si>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</si>
  <si>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</si>
  <si>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</si>
  <si>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</si>
  <si>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</si>
  <si>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</si>
  <si>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</si>
  <si>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</si>
  <si>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</si>
  <si>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</si>
  <si>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</si>
  <si>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</si>
  <si>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</si>
  <si>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</si>
  <si>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</si>
  <si>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</si>
  <si>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</si>
  <si>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</si>
  <si>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</si>
  <si>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</si>
  <si>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</si>
  <si>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</si>
  <si>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</si>
  <si>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</si>
  <si>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</si>
  <si>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</si>
  <si>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</si>
  <si>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</si>
  <si>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</si>
  <si>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</si>
  <si>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</si>
  <si>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</si>
  <si>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</si>
  <si>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</si>
  <si>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</si>
  <si>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</si>
  <si>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</si>
  <si>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</si>
  <si>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</si>
  <si>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</si>
  <si>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</si>
  <si>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</si>
  <si>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</si>
  <si>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</si>
  <si>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</si>
  <si>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</si>
  <si>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</si>
  <si>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</si>
  <si>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</si>
  <si>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</si>
  <si>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</si>
  <si>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</si>
  <si>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</si>
  <si>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</si>
  <si>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</si>
  <si>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</si>
  <si>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</si>
  <si>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</si>
  <si>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</si>
  <si>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</si>
  <si>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</si>
  <si>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</si>
  <si>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</si>
  <si>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</si>
  <si>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</si>
  <si>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</si>
  <si>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</si>
  <si>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</si>
  <si>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</si>
  <si>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</si>
  <si>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</si>
  <si>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</si>
  <si>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</si>
  <si>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</si>
  <si>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</si>
  <si>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</si>
  <si>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</si>
  <si>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</si>
  <si>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</si>
  <si>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</si>
  <si>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</si>
  <si>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</si>
  <si>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</si>
  <si>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</si>
  <si>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</si>
  <si>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</si>
  <si>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</si>
  <si>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</si>
  <si>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</si>
  <si>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</si>
  <si>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</si>
  <si>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</si>
  <si>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</si>
  <si>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</si>
  <si>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</si>
  <si>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</si>
  <si>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</si>
  <si>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</si>
  <si>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</si>
  <si>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</si>
  <si>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</si>
  <si>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</si>
  <si>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</si>
  <si>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</si>
  <si>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</si>
  <si>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</si>
  <si>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</si>
  <si>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</si>
  <si>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</si>
  <si>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</si>
  <si>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</si>
  <si>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</si>
  <si>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</si>
  <si>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</si>
  <si>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</si>
  <si>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</si>
  <si>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</si>
  <si>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</si>
  <si>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</si>
  <si>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</si>
  <si>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</si>
  <si>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</si>
  <si>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</si>
  <si>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</si>
  <si>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</si>
  <si>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</si>
  <si>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</si>
  <si>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</si>
  <si>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</si>
  <si>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</si>
  <si>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</si>
  <si>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</si>
  <si>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</si>
  <si>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</si>
  <si>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</si>
  <si>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</si>
  <si>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</si>
  <si>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</si>
  <si>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</si>
  <si>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</si>
  <si>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</si>
  <si>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</si>
  <si>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</si>
  <si>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</si>
  <si>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</si>
  <si>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</si>
  <si>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</si>
  <si>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</si>
  <si>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</si>
  <si>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</si>
  <si>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</si>
  <si>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</si>
  <si>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</si>
  <si>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</si>
  <si>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</si>
  <si>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</si>
  <si>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</si>
  <si>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</si>
  <si>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</si>
  <si>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</si>
  <si>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</si>
  <si>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</si>
  <si>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</si>
  <si>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</si>
  <si>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</si>
  <si>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</si>
  <si>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</si>
  <si>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</si>
  <si>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</si>
  <si>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</si>
  <si>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</si>
  <si>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</si>
  <si>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</si>
  <si>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</si>
  <si>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</si>
  <si>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</si>
  <si>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</si>
  <si>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</si>
  <si>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</si>
  <si>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</si>
  <si>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</si>
  <si>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</si>
  <si>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</si>
  <si>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</si>
  <si>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</si>
  <si>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</si>
  <si>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</si>
  <si>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</si>
  <si>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</si>
  <si>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</si>
  <si>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</si>
  <si>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</si>
  <si>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</si>
  <si>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</si>
  <si>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</si>
  <si>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</si>
  <si>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</si>
  <si>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</si>
  <si>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</si>
  <si>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</si>
  <si>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</si>
  <si>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</si>
  <si>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</si>
  <si>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</si>
  <si>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</si>
  <si>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</si>
  <si>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</si>
  <si>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</si>
  <si>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</si>
  <si>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</si>
  <si>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</si>
  <si>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</si>
  <si>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</si>
  <si>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</si>
  <si>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</si>
  <si>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</si>
  <si>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</si>
  <si>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</si>
  <si>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</si>
  <si>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</si>
  <si>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</si>
  <si>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</si>
  <si>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</si>
  <si>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</si>
  <si>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</si>
  <si>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</si>
  <si>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</si>
  <si>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</si>
  <si>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</si>
  <si>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</si>
  <si>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</si>
  <si>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</si>
  <si>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</si>
  <si>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</si>
  <si>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</si>
  <si>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</si>
  <si>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</si>
  <si>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</si>
  <si>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</si>
  <si>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</si>
  <si>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</si>
  <si>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</si>
  <si>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</si>
  <si>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</si>
  <si>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</si>
  <si>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</si>
  <si>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</si>
  <si>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</si>
  <si>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</si>
  <si>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</si>
  <si>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</si>
  <si>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</si>
  <si>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</si>
  <si>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</si>
  <si>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</si>
  <si>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</si>
  <si>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</si>
  <si>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</si>
  <si>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</si>
  <si>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</si>
  <si>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</si>
  <si>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</si>
  <si>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</si>
  <si>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</si>
  <si>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</si>
  <si>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</si>
  <si>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</si>
  <si>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</si>
  <si>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</si>
  <si>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</si>
  <si>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</si>
  <si>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</si>
  <si>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</si>
  <si>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</si>
  <si>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</si>
  <si>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</si>
  <si>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</si>
  <si>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</si>
  <si>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</si>
  <si>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</si>
  <si>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</si>
  <si>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</si>
  <si>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</si>
  <si>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</si>
  <si>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</si>
  <si>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</si>
  <si>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</si>
  <si>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</si>
  <si>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</si>
  <si>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</si>
  <si>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</si>
  <si>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</si>
  <si>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</si>
  <si>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</si>
  <si>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</si>
  <si>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</si>
  <si>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</si>
  <si>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</si>
  <si>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</si>
  <si>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</si>
  <si>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</si>
  <si>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</si>
  <si>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</si>
  <si>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</si>
  <si>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</si>
  <si>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</si>
  <si>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</si>
  <si>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</si>
  <si>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</si>
  <si>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</si>
  <si>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</si>
  <si>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</si>
  <si>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</si>
  <si>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</si>
  <si>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</si>
  <si>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</si>
  <si>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</si>
  <si>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</si>
  <si>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</si>
  <si>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</si>
  <si>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</si>
  <si>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</si>
  <si>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</si>
  <si>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</si>
  <si>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</si>
  <si>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</si>
  <si>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</si>
  <si>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</si>
  <si>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</si>
  <si>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</si>
  <si>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</si>
  <si>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</si>
  <si>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</si>
  <si>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</si>
  <si>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</si>
  <si>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</si>
  <si>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</si>
  <si>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</si>
  <si>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</si>
  <si>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</si>
  <si>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</si>
  <si>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</si>
  <si>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</si>
  <si>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</si>
  <si>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</si>
  <si>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</si>
  <si>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</si>
  <si>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</si>
  <si>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</si>
  <si>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</si>
  <si>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</si>
  <si>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</si>
  <si>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</si>
  <si>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</si>
  <si>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</si>
  <si>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</si>
  <si>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</si>
  <si>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</si>
  <si>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</si>
  <si>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</si>
  <si>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</si>
  <si>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</si>
  <si>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</si>
  <si>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</si>
  <si>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</si>
  <si>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</si>
  <si>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</si>
  <si>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</si>
  <si>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</si>
  <si>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</si>
  <si>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</si>
  <si>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</si>
  <si>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</si>
  <si>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</si>
  <si>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</si>
  <si>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</si>
  <si>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</si>
  <si>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</si>
  <si>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</si>
  <si>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</si>
  <si>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</si>
  <si>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</si>
  <si>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</si>
  <si>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</si>
  <si>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</si>
  <si>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</si>
  <si>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</si>
  <si>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</si>
  <si>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</si>
  <si>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</si>
  <si>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</si>
  <si>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</si>
  <si>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</si>
  <si>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</si>
  <si>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</si>
  <si>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</si>
  <si>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</si>
  <si>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</si>
  <si>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</si>
  <si>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</si>
  <si>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</si>
  <si>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</si>
  <si>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</si>
  <si>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</si>
  <si>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</si>
  <si>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</si>
  <si>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</si>
  <si>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</si>
  <si>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</si>
  <si>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</si>
  <si>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</si>
  <si>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</si>
  <si>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</si>
  <si>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</si>
  <si>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</si>
  <si>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</si>
  <si>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</si>
  <si>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</si>
  <si>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</si>
  <si>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</si>
  <si>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</si>
  <si>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</si>
  <si>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</si>
  <si>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</si>
  <si>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</si>
  <si>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</si>
  <si>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</si>
  <si>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</si>
  <si>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</si>
  <si>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</si>
  <si>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</si>
  <si>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</si>
  <si>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</si>
  <si>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</si>
  <si>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</si>
  <si>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</si>
  <si>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</si>
  <si>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</si>
  <si>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</si>
  <si>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</si>
  <si>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</si>
  <si>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</si>
  <si>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</si>
  <si>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</si>
  <si>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</si>
  <si>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</si>
  <si>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</si>
  <si>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</si>
  <si>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</si>
  <si>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</si>
  <si>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</si>
  <si>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</si>
  <si>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</si>
  <si>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</si>
  <si>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</si>
  <si>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</si>
  <si>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</si>
  <si>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</si>
  <si>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</si>
  <si>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</si>
  <si>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</si>
  <si>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</si>
  <si>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</si>
  <si>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</si>
  <si>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</si>
  <si>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</si>
  <si>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</si>
  <si>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</si>
  <si>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</si>
  <si>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</si>
  <si>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</si>
  <si>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</si>
  <si>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</si>
  <si>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</si>
  <si>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</si>
  <si>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</si>
  <si>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</si>
  <si>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</si>
  <si>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</si>
  <si>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</si>
  <si>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</si>
  <si>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</si>
  <si>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</si>
  <si>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</si>
  <si>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</si>
  <si>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</si>
  <si>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</si>
  <si>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</si>
  <si>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</si>
  <si>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</si>
  <si>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</si>
  <si>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</si>
  <si>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</si>
  <si>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</si>
  <si>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</si>
  <si>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</si>
  <si>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</si>
  <si>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</si>
  <si>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</si>
  <si>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</si>
  <si>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</si>
  <si>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</si>
  <si>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</si>
  <si>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</si>
  <si>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</si>
  <si>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</si>
  <si>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</si>
  <si>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</si>
  <si>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</si>
  <si>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</si>
  <si>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</si>
  <si>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</si>
  <si>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</si>
  <si>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</si>
  <si>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</si>
  <si>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</si>
  <si>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</si>
  <si>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</si>
  <si>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</si>
  <si>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</si>
  <si>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</si>
  <si>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</si>
  <si>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</si>
  <si>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</si>
  <si>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</si>
  <si>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</si>
  <si>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</si>
  <si>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</si>
  <si>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</si>
  <si>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</si>
  <si>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</si>
  <si>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</si>
  <si>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</si>
  <si>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</si>
  <si>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</si>
  <si>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</si>
  <si>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</si>
  <si>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</si>
  <si>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</si>
  <si>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</si>
  <si>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</si>
  <si>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</si>
  <si>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</si>
  <si>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</si>
  <si>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</si>
  <si>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</si>
  <si>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</si>
  <si>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</si>
  <si>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</si>
  <si>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</si>
  <si>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</si>
  <si>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</si>
  <si>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</si>
  <si>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</si>
  <si>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</si>
  <si>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</si>
  <si>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</si>
  <si>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</si>
  <si>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</si>
  <si>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</si>
  <si>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</si>
  <si>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</si>
  <si>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</si>
  <si>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</si>
  <si>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</si>
  <si>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</si>
  <si>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</si>
  <si>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</si>
  <si>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</si>
  <si>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</si>
  <si>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</si>
  <si>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</si>
  <si>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</si>
  <si>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</si>
  <si>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</si>
  <si>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</si>
  <si>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</si>
  <si>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</si>
  <si>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</si>
  <si>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</si>
  <si>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</si>
  <si>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</si>
  <si>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</si>
  <si>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</si>
  <si>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</si>
  <si>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</si>
  <si>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</si>
  <si>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</si>
  <si>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</si>
  <si>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</si>
  <si>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</si>
  <si>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</si>
  <si>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</si>
  <si>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</si>
  <si>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</si>
  <si>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</si>
  <si>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</si>
  <si>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</si>
  <si>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</si>
  <si>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</si>
  <si>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</si>
  <si>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</si>
  <si>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</si>
  <si>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</si>
  <si>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</si>
  <si>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</si>
  <si>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</si>
  <si>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</si>
  <si>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</si>
  <si>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</si>
  <si>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</si>
  <si>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</si>
  <si>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</si>
  <si>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</si>
  <si>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</si>
  <si>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</si>
  <si>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</si>
  <si>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</si>
  <si>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</si>
  <si>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</si>
  <si>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</si>
  <si>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</si>
  <si>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</si>
  <si>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</si>
  <si>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</si>
  <si>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</si>
  <si>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</si>
  <si>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</si>
  <si>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</si>
  <si>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</si>
  <si>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</si>
  <si>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</si>
  <si>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</si>
  <si>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</si>
  <si>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</si>
  <si>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</si>
  <si>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</si>
  <si>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</si>
  <si>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</si>
  <si>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</si>
  <si>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</si>
  <si>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</si>
  <si>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</si>
  <si>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</si>
  <si>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</si>
  <si>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</si>
  <si>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</si>
  <si>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</si>
  <si>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</si>
  <si>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</si>
  <si>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</si>
  <si>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</si>
  <si>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</si>
  <si>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</si>
  <si>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</si>
  <si>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</si>
  <si>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</si>
  <si>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</si>
  <si>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</si>
  <si>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</si>
  <si>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</si>
  <si>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</si>
  <si>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</si>
  <si>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</si>
  <si>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</si>
  <si>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</si>
  <si>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</si>
  <si>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</si>
  <si>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</si>
  <si>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</si>
  <si>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</si>
  <si>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</si>
  <si>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</si>
  <si>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</si>
  <si>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</si>
  <si>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</si>
  <si>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</si>
  <si>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</si>
  <si>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</si>
  <si>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</si>
  <si>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</si>
  <si>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</si>
  <si>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</si>
  <si>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</si>
  <si>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</si>
  <si>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</si>
  <si>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</si>
  <si>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</si>
  <si>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</si>
  <si>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</si>
  <si>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</si>
  <si>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</si>
  <si>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</si>
  <si>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</si>
  <si>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</si>
  <si>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</si>
  <si>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</si>
  <si>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</si>
  <si>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</si>
  <si>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</si>
  <si>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</si>
  <si>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</si>
  <si>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</si>
  <si>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</si>
  <si>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</si>
  <si>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</si>
  <si>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</si>
  <si>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</si>
  <si>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</si>
  <si>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</si>
  <si>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</si>
  <si>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</si>
  <si>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</si>
  <si>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</si>
  <si>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</si>
  <si>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</si>
  <si>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</si>
  <si>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</si>
  <si>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</si>
  <si>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</si>
  <si>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</si>
  <si>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</si>
  <si>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</si>
  <si>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</si>
  <si>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</si>
  <si>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</si>
  <si>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</si>
  <si>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</si>
  <si>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</si>
  <si>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</si>
  <si>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</si>
  <si>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</si>
  <si>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</si>
  <si>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</si>
  <si>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</si>
  <si>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</si>
  <si>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</si>
  <si>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</si>
  <si>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</si>
  <si>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</si>
  <si>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</si>
  <si>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</si>
  <si>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</si>
  <si>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</si>
  <si>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</si>
  <si>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</si>
  <si>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</si>
  <si>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</si>
  <si>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</si>
  <si>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</si>
  <si>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</si>
  <si>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</si>
  <si>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</si>
  <si>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</si>
  <si>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</si>
  <si>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</si>
  <si>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</si>
  <si>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</si>
  <si>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</si>
  <si>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</si>
  <si>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</si>
  <si>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</si>
  <si>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</si>
  <si>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</si>
  <si>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</si>
  <si>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</si>
  <si>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</si>
  <si>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</si>
  <si>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</si>
  <si>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</si>
  <si>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</si>
  <si>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</si>
  <si>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</si>
  <si>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</si>
  <si>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</si>
  <si>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</si>
  <si>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</si>
  <si>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</si>
  <si>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</si>
  <si>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</si>
  <si>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</si>
  <si>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</si>
  <si>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</si>
  <si>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</si>
  <si>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</si>
  <si>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</si>
  <si>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</si>
  <si>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</si>
  <si>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</si>
  <si>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</si>
  <si>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</si>
  <si>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</si>
  <si>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</si>
  <si>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</si>
  <si>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</si>
  <si>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</si>
  <si>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</si>
  <si>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</si>
  <si>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</si>
  <si>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</si>
  <si>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</si>
  <si>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</si>
  <si>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</si>
  <si>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</si>
  <si>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</si>
  <si>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</si>
  <si>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</si>
  <si>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</si>
  <si>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</si>
  <si>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</si>
  <si>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</si>
  <si>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</si>
  <si>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</si>
  <si>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</si>
  <si>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</si>
  <si>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</si>
  <si>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</si>
  <si>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</si>
  <si>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</si>
  <si>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</si>
  <si>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</si>
  <si>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</si>
  <si>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</si>
  <si>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</si>
  <si>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</si>
  <si>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</si>
  <si>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</si>
  <si>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</si>
  <si>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</si>
  <si>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</si>
  <si>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</si>
  <si>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</si>
  <si>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</si>
  <si>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</si>
  <si>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</si>
  <si>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</si>
  <si>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</si>
  <si>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</si>
  <si>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</si>
  <si>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</si>
  <si>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</si>
  <si>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</si>
  <si>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</si>
  <si>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</si>
  <si>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</si>
  <si>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</si>
  <si>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</si>
  <si>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</si>
  <si>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</si>
  <si>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</si>
  <si>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</si>
  <si>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</si>
  <si>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</si>
  <si>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</si>
  <si>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</si>
  <si>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</si>
  <si>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</si>
  <si>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</si>
  <si>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</si>
  <si>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</si>
  <si>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</si>
  <si>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</si>
  <si>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</si>
  <si>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</si>
  <si>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</si>
  <si>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</si>
  <si>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</si>
  <si>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</si>
  <si>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</si>
  <si>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</si>
  <si>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</si>
  <si>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</si>
  <si>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</si>
  <si>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</si>
  <si>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</si>
  <si>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</si>
  <si>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</si>
  <si>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</si>
  <si>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</si>
  <si>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</si>
  <si>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</si>
  <si>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</si>
  <si>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</si>
  <si>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</si>
  <si>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</si>
  <si>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</si>
  <si>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</si>
  <si>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</si>
  <si>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</si>
  <si>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</si>
  <si>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</si>
  <si>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</si>
  <si>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</si>
  <si>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</si>
  <si>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</si>
  <si>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</si>
  <si>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</si>
  <si>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</si>
  <si>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</si>
  <si>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</si>
  <si>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</si>
  <si>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</si>
  <si>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</si>
  <si>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</si>
  <si>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</si>
  <si>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</si>
  <si>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</si>
  <si>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</si>
  <si>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</si>
  <si>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</si>
  <si>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</si>
  <si>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</si>
  <si>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</si>
  <si>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</si>
  <si>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</si>
  <si>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</si>
  <si>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</si>
  <si>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</si>
  <si>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</si>
  <si>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</si>
  <si>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</si>
  <si>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</si>
  <si>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</si>
  <si>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</si>
  <si>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</si>
  <si>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</si>
  <si>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</si>
  <si>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</si>
  <si>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</si>
  <si>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</si>
  <si>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</si>
  <si>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</si>
  <si>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</si>
  <si>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</si>
  <si>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</si>
  <si>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</si>
  <si>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</si>
  <si>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</si>
  <si>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</si>
  <si>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</si>
  <si>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</si>
  <si>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</si>
  <si>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</si>
  <si>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</si>
  <si>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</si>
  <si>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</si>
  <si>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</si>
  <si>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</si>
  <si>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</si>
  <si>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</si>
  <si>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</si>
  <si>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</si>
  <si>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</si>
  <si>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</si>
  <si>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</si>
  <si>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</si>
  <si>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</si>
  <si>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</si>
  <si>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</si>
  <si>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</si>
  <si>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</si>
  <si>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</si>
  <si>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</si>
  <si>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</si>
  <si>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</si>
  <si>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</si>
  <si>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</si>
  <si>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</si>
  <si>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</si>
  <si>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</si>
  <si>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</si>
  <si>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</si>
  <si>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</si>
  <si>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</si>
  <si>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</si>
  <si>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</si>
  <si>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</si>
  <si>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</si>
  <si>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</si>
  <si>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</si>
  <si>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</si>
  <si>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</si>
  <si>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</si>
  <si>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</si>
  <si>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</si>
  <si>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</si>
  <si>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</si>
  <si>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</si>
  <si>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</si>
  <si>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</si>
  <si>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</si>
  <si>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</si>
  <si>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</si>
  <si>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</si>
  <si>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</si>
  <si>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</si>
  <si>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</si>
  <si>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</si>
  <si>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</si>
  <si>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</si>
  <si>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</si>
  <si>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</si>
  <si>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</si>
  <si>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</si>
  <si>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</si>
  <si>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</si>
  <si>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</si>
  <si>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</si>
  <si>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</si>
  <si>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</si>
  <si>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</si>
  <si>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</si>
  <si>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</si>
  <si>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</si>
  <si>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</si>
  <si>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</si>
  <si>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</si>
  <si>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</si>
  <si>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</si>
  <si>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</si>
  <si>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</si>
  <si>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</si>
  <si>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</si>
  <si>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</si>
  <si>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</si>
  <si>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</si>
  <si>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</si>
  <si>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</si>
  <si>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</si>
  <si>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</si>
  <si>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</si>
  <si>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</si>
  <si>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</si>
  <si>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</si>
  <si>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</si>
  <si>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</si>
  <si>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</si>
  <si>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</si>
  <si>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</si>
  <si>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</si>
  <si>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</si>
  <si>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</si>
  <si>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</si>
  <si>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</si>
  <si>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</si>
  <si>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</si>
  <si>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</si>
  <si>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</si>
  <si>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</si>
  <si>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</si>
  <si>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</si>
  <si>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</si>
  <si>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</si>
  <si>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</si>
  <si>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</si>
  <si>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</si>
  <si>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</si>
  <si>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</si>
  <si>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</si>
  <si>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</si>
  <si>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</si>
  <si>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</si>
  <si>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</si>
  <si>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</si>
  <si>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</si>
  <si>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</si>
  <si>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</si>
  <si>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</si>
  <si>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</si>
  <si>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</si>
  <si>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</si>
  <si>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</si>
  <si>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</si>
  <si>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</si>
  <si>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</si>
  <si>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</si>
  <si>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</si>
  <si>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</si>
  <si>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</si>
  <si>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</si>
  <si>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</si>
  <si>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</si>
  <si>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</si>
  <si>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</si>
  <si>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</si>
  <si>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</si>
  <si>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</si>
  <si>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</si>
  <si>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</si>
  <si>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</si>
  <si>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</si>
  <si>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</si>
  <si>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</si>
  <si>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</si>
  <si>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</si>
  <si>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</si>
  <si>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</si>
  <si>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</si>
  <si>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</si>
  <si>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</si>
  <si>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</si>
  <si>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</si>
  <si>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</si>
  <si>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</si>
  <si>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</si>
  <si>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</si>
  <si>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</si>
  <si>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</si>
  <si>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</si>
  <si>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</si>
  <si>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</si>
  <si>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</si>
  <si>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</si>
  <si>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</si>
  <si>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</si>
  <si>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</si>
  <si>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</si>
  <si>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</si>
  <si>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</si>
  <si>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</si>
  <si>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</si>
  <si>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</si>
  <si>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</si>
  <si>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</si>
  <si>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</si>
  <si>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</si>
  <si>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</si>
  <si>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</si>
  <si>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</si>
  <si>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</si>
  <si>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</si>
  <si>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</si>
  <si>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</si>
  <si>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</si>
  <si>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</si>
  <si>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</si>
  <si>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</si>
  <si>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</si>
  <si>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</si>
  <si>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</si>
  <si>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</si>
  <si>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</si>
  <si>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</si>
  <si>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</si>
  <si>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</si>
  <si>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</si>
  <si>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</si>
  <si>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</si>
  <si>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</si>
  <si>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</si>
  <si>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</si>
  <si>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</si>
  <si>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</si>
  <si>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</si>
  <si>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</si>
  <si>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</si>
  <si>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</si>
  <si>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</si>
  <si>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</si>
  <si>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</si>
  <si>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</si>
  <si>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</si>
  <si>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</si>
  <si>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</si>
  <si>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</si>
  <si>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</si>
  <si>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</si>
  <si>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</si>
  <si>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</si>
  <si>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</si>
  <si>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</si>
  <si>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</si>
  <si>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</si>
  <si>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</si>
  <si>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</si>
  <si>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</si>
  <si>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</si>
  <si>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</si>
  <si>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</si>
  <si>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</si>
  <si>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</si>
  <si>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</si>
  <si>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</si>
  <si>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</si>
  <si>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</si>
  <si>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</si>
  <si>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</si>
  <si>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</si>
  <si>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</si>
  <si>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</si>
  <si>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</si>
  <si>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</si>
  <si>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</si>
  <si>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</si>
  <si>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</si>
  <si>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</si>
  <si>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</si>
  <si>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</si>
  <si>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</si>
  <si>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</si>
  <si>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</si>
  <si>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</si>
  <si>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</si>
  <si>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</si>
  <si>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</si>
  <si>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</si>
  <si>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</si>
  <si>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</si>
  <si>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</si>
  <si>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</si>
  <si>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</si>
  <si>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</si>
  <si>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</si>
  <si>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</si>
  <si>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</si>
  <si>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</si>
  <si>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</si>
  <si>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</si>
  <si>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</si>
  <si>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</si>
  <si>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</si>
  <si>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</si>
  <si>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</si>
  <si>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</si>
  <si>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</si>
  <si>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</si>
  <si>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</si>
  <si>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</si>
  <si>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</si>
  <si>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</si>
  <si>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</si>
  <si>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</si>
  <si>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</si>
  <si>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</si>
  <si>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</si>
  <si>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</si>
  <si>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</si>
  <si>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</si>
  <si>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</si>
  <si>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</si>
  <si>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</si>
  <si>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</si>
  <si>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</si>
  <si>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</si>
  <si>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</si>
  <si>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</si>
  <si>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</si>
  <si>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</si>
  <si>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</si>
  <si>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</si>
  <si>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</si>
  <si>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</si>
  <si>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</si>
  <si>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</si>
  <si>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</si>
  <si>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</si>
  <si>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</si>
  <si>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</si>
  <si>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</si>
  <si>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</si>
  <si>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</si>
  <si>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</si>
  <si>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</si>
  <si>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</si>
  <si>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</si>
  <si>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</si>
  <si>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</si>
  <si>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</si>
  <si>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</si>
  <si>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</si>
  <si>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</si>
  <si>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</si>
  <si>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</si>
  <si>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</si>
  <si>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</si>
  <si>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</si>
  <si>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</si>
  <si>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</si>
  <si>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</si>
  <si>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</si>
  <si>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</si>
  <si>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</si>
  <si>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</si>
  <si>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</si>
  <si>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</si>
  <si>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</si>
  <si>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</si>
  <si>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</si>
  <si>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</si>
  <si>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</si>
  <si>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</si>
  <si>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</si>
  <si>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</si>
  <si>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</si>
  <si>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</si>
  <si>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</si>
  <si>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</si>
  <si>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</si>
  <si>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</si>
  <si>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</si>
  <si>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</si>
  <si>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</si>
  <si>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</si>
  <si>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</si>
  <si>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</si>
  <si>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</si>
  <si>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</si>
  <si>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</si>
  <si>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</si>
  <si>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</si>
  <si>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</si>
  <si>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</si>
  <si>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</si>
  <si>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</si>
  <si>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</si>
  <si>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</si>
  <si>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</si>
  <si>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</si>
  <si>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</si>
  <si>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</si>
  <si>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</si>
  <si>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</si>
  <si>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</si>
  <si>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</si>
  <si>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</si>
  <si>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</si>
  <si>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</si>
  <si>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</si>
  <si>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</si>
  <si>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</si>
  <si>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</si>
  <si>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</si>
  <si>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</si>
  <si>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</si>
  <si>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</si>
  <si>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</si>
  <si>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</si>
  <si>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</si>
  <si>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</si>
  <si>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</si>
  <si>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</si>
  <si>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</si>
  <si>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</si>
  <si>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</si>
  <si>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</si>
  <si>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</si>
  <si>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</si>
  <si>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</si>
  <si>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</si>
  <si>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</si>
  <si>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</si>
  <si>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</si>
  <si>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</si>
  <si>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</si>
  <si>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</si>
  <si>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</si>
  <si>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</si>
  <si>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</si>
  <si>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</si>
  <si>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</si>
  <si>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</si>
  <si>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</si>
  <si>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</si>
  <si>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</si>
  <si>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</si>
  <si>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</si>
  <si>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</si>
  <si>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</si>
  <si>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</si>
  <si>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</si>
  <si>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</si>
  <si>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</si>
  <si>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</si>
  <si>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</si>
  <si>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</si>
  <si>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</si>
  <si>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</si>
  <si>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</si>
  <si>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</si>
  <si>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</si>
  <si>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</si>
  <si>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</si>
  <si>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</si>
  <si>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</si>
  <si>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</si>
  <si>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</si>
  <si>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</si>
  <si>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</si>
  <si>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</si>
  <si>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</si>
  <si>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</si>
  <si>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</si>
  <si>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</si>
  <si>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</si>
  <si>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</si>
  <si>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</si>
  <si>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</si>
  <si>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</si>
  <si>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</si>
  <si>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</si>
  <si>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</si>
  <si>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</si>
  <si>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</si>
  <si>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</si>
  <si>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</si>
  <si>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</si>
  <si>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</si>
  <si>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</si>
  <si>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</si>
  <si>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</si>
  <si>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</si>
  <si>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</si>
  <si>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</si>
  <si>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</si>
  <si>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</si>
  <si>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</si>
  <si>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</si>
  <si>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</si>
  <si>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</si>
  <si>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</si>
  <si>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</si>
  <si>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</si>
  <si>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</si>
  <si>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</si>
  <si>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</si>
  <si>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</si>
  <si>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</si>
  <si>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</si>
  <si>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</si>
  <si>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</si>
  <si>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</si>
  <si>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</si>
  <si>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</si>
  <si>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</si>
  <si>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</si>
  <si>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</si>
  <si>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</si>
  <si>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</si>
  <si>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</si>
  <si>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</si>
  <si>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</si>
  <si>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</si>
  <si>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</si>
  <si>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</si>
  <si>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</si>
  <si>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</si>
  <si>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</si>
  <si>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</si>
  <si>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</si>
  <si>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</si>
  <si>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</si>
  <si>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</si>
  <si>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</si>
  <si>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</si>
  <si>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</si>
  <si>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</si>
  <si>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</si>
  <si>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</si>
  <si>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</si>
  <si>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</si>
  <si>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</si>
  <si>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</si>
  <si>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</si>
  <si>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</si>
  <si>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</si>
  <si>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</si>
  <si>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</si>
  <si>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</si>
  <si>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</si>
  <si>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</si>
  <si>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</si>
  <si>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</si>
  <si>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</si>
  <si>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</si>
  <si>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</si>
  <si>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</si>
  <si>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</si>
  <si>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</si>
  <si>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</si>
  <si>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</si>
  <si>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</si>
  <si>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</si>
  <si>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</si>
  <si>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</si>
  <si>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</si>
  <si>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</si>
  <si>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</si>
  <si>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</si>
  <si>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</si>
  <si>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</si>
  <si>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</si>
  <si>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</si>
  <si>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</si>
  <si>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</si>
  <si>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</si>
  <si>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</si>
  <si>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</si>
  <si>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</si>
  <si>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</si>
  <si>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</si>
  <si>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</si>
  <si>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</si>
  <si>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</si>
  <si>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</si>
  <si>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</si>
  <si>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</si>
  <si>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</si>
  <si>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</si>
  <si>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</si>
  <si>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</si>
  <si>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</si>
  <si>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</si>
  <si>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</si>
  <si>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</si>
  <si>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</si>
  <si>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</si>
  <si>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</si>
  <si>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</si>
  <si>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</si>
  <si>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</si>
  <si>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</si>
  <si>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</si>
  <si>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</si>
  <si>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</si>
  <si>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</si>
  <si>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</si>
  <si>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</si>
  <si>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</si>
  <si>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</si>
  <si>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</si>
  <si>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</si>
  <si>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</si>
  <si>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</si>
  <si>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</si>
  <si>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</si>
  <si>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</si>
  <si>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</si>
  <si>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</si>
  <si>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</si>
  <si>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</si>
  <si>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</si>
  <si>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</si>
  <si>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</si>
  <si>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</si>
  <si>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</si>
  <si>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</si>
  <si>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</si>
  <si>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</si>
  <si>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</si>
  <si>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</si>
  <si>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</si>
  <si>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</si>
  <si>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</si>
  <si>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</si>
  <si>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</si>
  <si>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</si>
  <si>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</si>
  <si>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</si>
  <si>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</si>
  <si>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</si>
  <si>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</si>
  <si>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</si>
  <si>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</si>
  <si>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</si>
  <si>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</si>
  <si>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</si>
  <si>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</si>
  <si>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</si>
  <si>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</si>
  <si>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</si>
  <si>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</si>
  <si>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</si>
  <si>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</si>
  <si>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</si>
  <si>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</si>
  <si>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</si>
  <si>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</si>
  <si>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</si>
  <si>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</si>
  <si>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</si>
  <si>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</si>
  <si>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</si>
  <si>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</si>
  <si>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</si>
  <si>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</si>
  <si>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</si>
  <si>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</si>
  <si>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</si>
  <si>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</si>
  <si>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</si>
  <si>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</si>
  <si>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</si>
  <si>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</si>
  <si>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</si>
  <si>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</si>
  <si>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</si>
  <si>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</si>
  <si>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</si>
  <si>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</si>
  <si>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</si>
  <si>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</si>
  <si>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</si>
  <si>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</si>
  <si>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</si>
  <si>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</si>
  <si>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</si>
  <si>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</si>
  <si>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</si>
  <si>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</si>
  <si>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</si>
  <si>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</si>
  <si>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</si>
  <si>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</si>
  <si>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</si>
  <si>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</si>
  <si>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</si>
  <si>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</si>
  <si>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</si>
  <si>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</si>
  <si>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</si>
  <si>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</si>
  <si>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</si>
  <si>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</si>
  <si>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</si>
  <si>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</si>
  <si>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</si>
  <si>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</si>
  <si>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</si>
  <si>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</si>
  <si>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</si>
  <si>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</si>
  <si>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</si>
  <si>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</si>
  <si>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</si>
  <si>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</si>
  <si>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</si>
  <si>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</si>
  <si>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</si>
  <si>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</si>
  <si>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</si>
  <si>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</si>
  <si>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</si>
  <si>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</si>
  <si>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</si>
  <si>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</si>
  <si>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</si>
  <si>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</si>
  <si>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</si>
  <si>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</si>
  <si>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</si>
  <si>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</si>
  <si>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</si>
  <si>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</si>
  <si>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</si>
  <si>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</si>
  <si>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</si>
  <si>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</si>
  <si>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</si>
  <si>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</si>
  <si>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</si>
  <si>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</si>
  <si>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</si>
  <si>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</si>
  <si>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</si>
  <si>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</si>
  <si>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</si>
  <si>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</si>
  <si>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</si>
  <si>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</si>
  <si>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</si>
  <si>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</si>
  <si>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</si>
  <si>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</si>
  <si>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</si>
  <si>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</si>
  <si>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</si>
  <si>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</si>
  <si>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</si>
  <si>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</si>
  <si>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</si>
  <si>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</si>
  <si>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</si>
  <si>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</si>
  <si>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</si>
  <si>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</si>
  <si>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</si>
  <si>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</si>
  <si>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</si>
  <si>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</si>
  <si>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</si>
  <si>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</si>
  <si>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</si>
  <si>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</si>
  <si>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</si>
  <si>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</si>
  <si>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</si>
  <si>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</si>
  <si>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</si>
  <si>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</si>
  <si>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</si>
  <si>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</si>
  <si>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</si>
  <si>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</si>
  <si>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</si>
  <si>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</si>
  <si>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</si>
  <si>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</si>
  <si>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</si>
  <si>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</si>
  <si>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</si>
  <si>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</si>
  <si>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</si>
  <si>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</si>
  <si>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</si>
  <si>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</si>
  <si>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</si>
  <si>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</si>
  <si>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</si>
  <si>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</si>
  <si>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</si>
  <si>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</si>
  <si>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</si>
  <si>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</si>
  <si>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</si>
  <si>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</si>
  <si>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</si>
  <si>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</si>
  <si>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</si>
  <si>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</si>
  <si>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</si>
  <si>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</si>
  <si>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</si>
  <si>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</si>
  <si>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</si>
  <si>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</si>
  <si>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</si>
  <si>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</si>
  <si>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</si>
  <si>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</si>
  <si>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</si>
  <si>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</si>
  <si>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</si>
  <si>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</si>
  <si>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</si>
  <si>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</si>
  <si>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</si>
  <si>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</si>
  <si>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</si>
  <si>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</si>
  <si>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</si>
  <si>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</si>
  <si>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</si>
  <si>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</si>
  <si>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</si>
  <si>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</si>
  <si>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</si>
  <si>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</si>
  <si>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</si>
  <si>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</si>
  <si>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</si>
  <si>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</si>
  <si>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</si>
  <si>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</si>
  <si>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</si>
  <si>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</si>
  <si>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</si>
  <si>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</si>
  <si>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</si>
  <si>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</si>
  <si>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</si>
  <si>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</si>
  <si>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</si>
  <si>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</si>
  <si>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</si>
  <si>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</si>
  <si>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</si>
  <si>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</si>
  <si>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</si>
  <si>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</si>
  <si>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</si>
  <si>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</si>
  <si>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</si>
  <si>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</si>
  <si>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</si>
  <si>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</si>
  <si>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</si>
  <si>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</si>
  <si>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</si>
  <si>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</si>
  <si>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</si>
  <si>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</si>
  <si>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</si>
  <si>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</si>
  <si>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</si>
  <si>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</si>
  <si>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</si>
  <si>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</si>
  <si>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</si>
  <si>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</si>
  <si>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</si>
  <si>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</si>
  <si>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</si>
  <si>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</si>
  <si>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</si>
  <si>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</si>
  <si>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</si>
  <si>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</si>
  <si>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</si>
  <si>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</si>
  <si>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</si>
  <si>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</si>
  <si>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</si>
  <si>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</si>
  <si>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</si>
  <si>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</si>
  <si>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</si>
  <si>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</si>
  <si>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</si>
  <si>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</si>
  <si>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</si>
  <si>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</si>
  <si>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</si>
  <si>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</si>
  <si>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</si>
  <si>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</si>
  <si>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</si>
  <si>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</si>
  <si>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</si>
  <si>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</si>
  <si>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</si>
  <si>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</si>
  <si>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</si>
  <si>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</si>
  <si>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</si>
  <si>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</si>
  <si>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</si>
  <si>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</si>
  <si>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</si>
  <si>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</si>
  <si>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</si>
  <si>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</si>
  <si>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</si>
  <si>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</si>
  <si>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</si>
  <si>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</si>
  <si>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</si>
  <si>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</si>
  <si>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</si>
  <si>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</si>
  <si>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</si>
  <si>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</si>
  <si>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</si>
  <si>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</si>
  <si>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</si>
  <si>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</si>
  <si>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</si>
  <si>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</si>
  <si>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</si>
  <si>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</si>
  <si>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</si>
  <si>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</si>
  <si>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</si>
  <si>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</si>
  <si>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</si>
  <si>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</si>
  <si>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</si>
  <si>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</si>
  <si>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</si>
  <si>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</si>
  <si>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</si>
  <si>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</si>
  <si>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</si>
  <si>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</si>
  <si>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</si>
  <si>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</si>
  <si>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</si>
  <si>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</si>
  <si>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</si>
  <si>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</si>
  <si>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</si>
  <si>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</si>
  <si>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</si>
  <si>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</si>
  <si>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</si>
  <si>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</si>
  <si>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</si>
  <si>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</si>
  <si>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</si>
  <si>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</si>
  <si>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</si>
  <si>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</si>
  <si>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</si>
  <si>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</si>
  <si>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</si>
  <si>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</si>
  <si>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</si>
  <si>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</si>
  <si>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</si>
  <si>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</si>
  <si>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</si>
  <si>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</si>
  <si>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</si>
  <si>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</si>
  <si>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</si>
  <si>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</si>
  <si>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</si>
  <si>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</si>
  <si>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</si>
  <si>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</si>
  <si>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</si>
  <si>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</si>
  <si>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</si>
  <si>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</si>
  <si>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</si>
  <si>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</si>
  <si>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</si>
  <si>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</si>
  <si>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</si>
  <si>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</si>
  <si>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</si>
  <si>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</si>
  <si>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</si>
  <si>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</si>
  <si>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</si>
  <si>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</si>
  <si>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</si>
  <si>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</si>
  <si>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</si>
  <si>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</si>
  <si>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</si>
  <si>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</si>
  <si>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</si>
  <si>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</si>
  <si>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</si>
  <si>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</si>
  <si>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</si>
  <si>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</si>
  <si>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</si>
  <si>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</si>
  <si>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</si>
  <si>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</si>
  <si>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</si>
  <si>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</si>
  <si>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</si>
  <si>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</si>
  <si>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</si>
  <si>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</si>
  <si>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</si>
  <si>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</si>
  <si>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</si>
  <si>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</si>
  <si>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</si>
  <si>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</si>
  <si>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</si>
  <si>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</si>
  <si>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</si>
  <si>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</si>
  <si>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</si>
  <si>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</si>
  <si>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</si>
  <si>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</si>
  <si>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</si>
  <si>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</si>
  <si>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</si>
  <si>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</si>
  <si>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</si>
  <si>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</si>
  <si>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</si>
  <si>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</si>
  <si>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</si>
  <si>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</si>
  <si>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</si>
  <si>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</si>
  <si>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</si>
  <si>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</si>
  <si>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</si>
  <si>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</si>
  <si>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</si>
  <si>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</si>
  <si>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</si>
  <si>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</si>
  <si>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</si>
  <si>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</si>
  <si>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</si>
  <si>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</si>
  <si>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</si>
  <si>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</si>
  <si>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</si>
  <si>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</si>
  <si>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</si>
  <si>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</si>
  <si>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</si>
  <si>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</si>
  <si>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</si>
  <si>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</si>
  <si>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</si>
  <si>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</si>
  <si>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</si>
  <si>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</si>
  <si>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</si>
  <si>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</si>
  <si>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</si>
  <si>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</si>
  <si>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</si>
  <si>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</si>
  <si>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</si>
  <si>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</si>
  <si>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</si>
  <si>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</si>
  <si>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</si>
  <si>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</si>
  <si>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</si>
  <si>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</si>
  <si>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</si>
  <si>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</si>
  <si>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</si>
  <si>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</si>
  <si>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</si>
  <si>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</si>
  <si>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</si>
  <si>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</si>
  <si>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</si>
  <si>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</si>
  <si>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</si>
  <si>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</si>
  <si>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</si>
  <si>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</si>
  <si>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</si>
  <si>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</si>
  <si>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</si>
  <si>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</si>
  <si>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</si>
  <si>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</si>
  <si>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</si>
  <si>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</si>
  <si>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</si>
  <si>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</si>
  <si>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</si>
  <si>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</si>
  <si>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</si>
  <si>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</si>
  <si>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</si>
  <si>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</si>
  <si>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</si>
  <si>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</si>
  <si>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</si>
  <si>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</si>
  <si>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</si>
  <si>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</si>
  <si>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</si>
  <si>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</si>
  <si>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</si>
  <si>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</si>
  <si>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</si>
  <si>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</si>
  <si>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</si>
  <si>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</si>
  <si>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</si>
  <si>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</si>
  <si>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</si>
  <si>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</si>
  <si>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</si>
  <si>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</si>
  <si>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</si>
  <si>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</si>
  <si>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</si>
  <si>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</si>
  <si>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</si>
  <si>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</si>
  <si>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</si>
  <si>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</si>
  <si>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</si>
  <si>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</si>
  <si>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</si>
  <si>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</si>
  <si>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</si>
  <si>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</si>
  <si>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</si>
  <si>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</si>
  <si>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</si>
  <si>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</si>
  <si>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</si>
  <si>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</si>
  <si>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</si>
  <si>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</si>
  <si>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</si>
  <si>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</si>
  <si>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</si>
  <si>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</si>
  <si>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</si>
  <si>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</si>
  <si>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</si>
  <si>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</si>
  <si>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</si>
  <si>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</si>
  <si>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</si>
  <si>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</si>
  <si>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</si>
  <si>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</si>
  <si>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</si>
  <si>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</si>
  <si>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</si>
  <si>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</si>
  <si>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</si>
  <si>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</si>
  <si>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</si>
  <si>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</si>
  <si>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</si>
  <si>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</si>
  <si>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</si>
  <si>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</si>
  <si>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</si>
  <si>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</si>
  <si>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</si>
  <si>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</si>
  <si>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</si>
  <si>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</si>
  <si>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</si>
  <si>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</si>
  <si>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</si>
  <si>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</si>
  <si>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</si>
  <si>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</si>
  <si>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</si>
  <si>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</si>
  <si>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</si>
  <si>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</si>
  <si>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</si>
  <si>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</si>
  <si>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</si>
  <si>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</si>
  <si>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</si>
  <si>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</si>
  <si>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</si>
  <si>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</si>
  <si>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</si>
  <si>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</si>
  <si>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</si>
  <si>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</si>
  <si>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</si>
  <si>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</si>
  <si>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</si>
  <si>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</si>
  <si>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</si>
  <si>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</si>
  <si>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</si>
  <si>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</si>
  <si>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</si>
  <si>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</si>
  <si>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</si>
  <si>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</si>
  <si>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</si>
  <si>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</si>
  <si>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</si>
  <si>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</si>
  <si>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</si>
  <si>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</si>
  <si>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</si>
  <si>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</si>
  <si>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</si>
  <si>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</si>
  <si>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</si>
  <si>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</si>
  <si>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</si>
  <si>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</si>
  <si>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</si>
  <si>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</si>
  <si>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</si>
  <si>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</si>
  <si>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</si>
  <si>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</si>
  <si>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</si>
  <si>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</si>
  <si>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</si>
  <si>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</si>
  <si>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</si>
  <si>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</si>
  <si>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</si>
  <si>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</si>
  <si>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</si>
  <si>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</si>
  <si>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</si>
  <si>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</si>
  <si>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</si>
  <si>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</si>
  <si>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</si>
  <si>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</si>
  <si>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</si>
  <si>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</si>
  <si>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</si>
  <si>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</si>
  <si>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</si>
  <si>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</si>
  <si>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</si>
  <si>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</si>
  <si>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</si>
  <si>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</si>
  <si>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</si>
  <si>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</si>
  <si>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</si>
  <si>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</si>
  <si>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</si>
  <si>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</si>
  <si>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</si>
  <si>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</si>
  <si>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</si>
  <si>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</si>
  <si>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</si>
  <si>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</si>
  <si>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</si>
  <si>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</si>
  <si>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</si>
  <si>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</si>
  <si>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</si>
  <si>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</si>
  <si>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</si>
  <si>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</si>
  <si>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</si>
  <si>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</si>
  <si>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</si>
  <si>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</si>
  <si>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</si>
  <si>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</si>
  <si>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</si>
  <si>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</si>
  <si>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</si>
  <si>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</si>
  <si>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</si>
  <si>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</si>
  <si>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</si>
  <si>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</si>
  <si>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</si>
  <si>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</si>
  <si>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</si>
  <si>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</si>
  <si>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</si>
  <si>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</si>
  <si>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</si>
  <si>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</si>
  <si>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</si>
  <si>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</si>
  <si>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</si>
  <si>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</si>
  <si>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</si>
  <si>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</si>
  <si>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</si>
  <si>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</si>
  <si>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</si>
  <si>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</si>
  <si>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</si>
  <si>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</si>
  <si>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</si>
  <si>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</si>
  <si>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</si>
  <si>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</si>
  <si>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</si>
  <si>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</si>
  <si>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</si>
  <si>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</si>
  <si>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</si>
  <si>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</si>
  <si>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</si>
  <si>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</si>
  <si>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</si>
  <si>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</si>
  <si>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</si>
  <si>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</si>
  <si>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</si>
  <si>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</si>
  <si>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</si>
  <si>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</si>
  <si>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</si>
  <si>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</si>
  <si>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</si>
  <si>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</si>
  <si>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</si>
  <si>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</si>
  <si>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</si>
  <si>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</si>
  <si>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</si>
  <si>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</si>
  <si>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</si>
  <si>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</si>
  <si>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</si>
  <si>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</si>
  <si>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</si>
  <si>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</si>
  <si>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</si>
  <si>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</si>
  <si>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</si>
  <si>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</si>
  <si>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</si>
  <si>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</si>
  <si>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</si>
  <si>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</si>
  <si>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</si>
  <si>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</si>
  <si>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</si>
  <si>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</si>
  <si>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</si>
  <si>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</si>
  <si>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</si>
  <si>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</si>
  <si>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</si>
  <si>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</si>
  <si>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</si>
  <si>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</si>
  <si>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</si>
  <si>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</si>
  <si>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</si>
  <si>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</si>
  <si>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</si>
  <si>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</si>
  <si>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</si>
  <si>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</si>
  <si>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</si>
  <si>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</si>
  <si>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</si>
  <si>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</si>
  <si>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</si>
  <si>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</si>
  <si>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</si>
  <si>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</si>
  <si>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</si>
  <si>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</si>
  <si>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</si>
  <si>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</si>
  <si>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</si>
  <si>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</si>
  <si>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</si>
  <si>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</si>
  <si>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</si>
  <si>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</si>
  <si>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</si>
  <si>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</si>
  <si>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</si>
  <si>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</si>
  <si>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</si>
  <si>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</si>
  <si>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</si>
  <si>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</si>
  <si>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</si>
  <si>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</si>
  <si>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</si>
  <si>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</si>
  <si>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</si>
  <si>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</si>
  <si>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</si>
  <si>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</si>
  <si>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</si>
  <si>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</si>
  <si>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</si>
  <si>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</si>
  <si>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</si>
  <si>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</si>
  <si>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</si>
  <si>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</si>
  <si>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</si>
  <si>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</si>
  <si>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</si>
  <si>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</si>
  <si>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</si>
  <si>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</si>
  <si>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</si>
  <si>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</si>
  <si>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</si>
  <si>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</si>
  <si>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</si>
  <si>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</si>
  <si>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</si>
  <si>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</si>
  <si>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</si>
  <si>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</si>
  <si>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</si>
  <si>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</si>
  <si>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</si>
  <si>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</si>
  <si>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</si>
  <si>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</si>
  <si>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</si>
  <si>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</si>
  <si>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</si>
  <si>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</si>
  <si>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</si>
  <si>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</si>
  <si>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</si>
  <si>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</si>
  <si>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</si>
  <si>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</si>
  <si>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</si>
  <si>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</si>
  <si>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</si>
  <si>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</si>
  <si>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</si>
  <si>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</si>
  <si>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</si>
  <si>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</si>
  <si>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</si>
  <si>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</si>
  <si>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</si>
  <si>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</si>
  <si>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</si>
  <si>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</si>
  <si>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</si>
  <si>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</si>
  <si>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</si>
  <si>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</si>
  <si>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</si>
  <si>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</si>
  <si>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</si>
  <si>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</si>
  <si>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</si>
  <si>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</si>
  <si>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</si>
  <si>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</si>
  <si>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</si>
  <si>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</si>
  <si>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</si>
  <si>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</si>
  <si>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</si>
  <si>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</si>
  <si>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</si>
  <si>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</si>
  <si>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</si>
  <si>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</si>
  <si>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</si>
  <si>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</si>
  <si>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</si>
  <si>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</si>
  <si>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</si>
  <si>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</si>
  <si>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</si>
  <si>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</si>
  <si>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</si>
  <si>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</si>
  <si>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</si>
  <si>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</si>
  <si>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</si>
  <si>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</si>
  <si>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</si>
  <si>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</si>
  <si>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</si>
  <si>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</si>
  <si>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</si>
  <si>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</si>
  <si>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</si>
  <si>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</si>
  <si>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</si>
  <si>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</si>
  <si>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</si>
  <si>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</si>
  <si>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</si>
  <si>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</si>
  <si>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</si>
  <si>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</si>
  <si>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</si>
  <si>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</si>
  <si>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</si>
  <si>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</si>
  <si>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</si>
  <si>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</si>
  <si>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</si>
  <si>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</si>
  <si>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</si>
  <si>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</si>
  <si>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</si>
  <si>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</si>
  <si>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</si>
  <si>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</si>
  <si>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</si>
  <si>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</si>
  <si>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</si>
  <si>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</si>
  <si>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</si>
  <si>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</si>
  <si>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</si>
  <si>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</si>
  <si>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</si>
  <si>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</si>
  <si>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</si>
  <si>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</si>
  <si>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</si>
  <si>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</si>
  <si>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</si>
  <si>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</si>
  <si>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</si>
  <si>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</si>
  <si>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</si>
  <si>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</si>
  <si>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</si>
  <si>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</si>
  <si>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</si>
  <si>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</si>
  <si>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</si>
  <si>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</si>
  <si>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</si>
  <si>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</si>
  <si>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</si>
  <si>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</si>
  <si>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</si>
  <si>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</si>
  <si>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</si>
  <si>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</si>
  <si>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</si>
  <si>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</si>
  <si>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</si>
  <si>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</si>
  <si>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</si>
  <si>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</si>
  <si>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</si>
  <si>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</si>
  <si>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</si>
  <si>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</si>
  <si>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</si>
  <si>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</si>
  <si>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</si>
  <si>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</si>
  <si>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</si>
  <si>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</si>
  <si>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</si>
  <si>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</si>
  <si>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</si>
  <si>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</si>
  <si>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</si>
  <si>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</si>
  <si>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</si>
  <si>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</si>
  <si>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</si>
  <si>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</si>
  <si>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</si>
  <si>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</si>
  <si>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</si>
  <si>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</si>
  <si>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</si>
  <si>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</si>
  <si>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</si>
  <si>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</si>
  <si>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</si>
  <si>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</si>
  <si>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</si>
  <si>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</si>
  <si>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</si>
  <si>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</si>
  <si>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</si>
  <si>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</si>
  <si>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</si>
  <si>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</si>
  <si>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</si>
  <si>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</si>
  <si>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</si>
  <si>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</si>
  <si>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</si>
  <si>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</si>
  <si>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</si>
  <si>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</si>
  <si>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</si>
  <si>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</si>
  <si>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</si>
  <si>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</si>
  <si>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</si>
  <si>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</si>
  <si>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</si>
  <si>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</si>
  <si>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</si>
  <si>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</si>
  <si>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</si>
  <si>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</si>
  <si>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</si>
  <si>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</si>
  <si>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</si>
  <si>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</si>
  <si>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</si>
  <si>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</si>
  <si>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</si>
  <si>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</si>
  <si>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</si>
  <si>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</si>
  <si>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</si>
  <si>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</si>
  <si>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</si>
  <si>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</si>
  <si>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</si>
  <si>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</si>
  <si>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</si>
  <si>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</si>
  <si>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</si>
  <si>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</si>
  <si>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</si>
  <si>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</si>
  <si>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</si>
  <si>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</si>
  <si>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</si>
  <si>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</si>
  <si>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</si>
  <si>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</si>
  <si>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</si>
  <si>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</si>
  <si>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</si>
  <si>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</si>
  <si>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</si>
  <si>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</si>
  <si>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</si>
  <si>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</si>
  <si>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</si>
  <si>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</si>
  <si>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</si>
  <si>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</si>
  <si>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</si>
  <si>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</si>
  <si>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</si>
  <si>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</si>
  <si>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</si>
  <si>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</si>
  <si>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</si>
  <si>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</si>
  <si>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</si>
  <si>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</si>
  <si>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</si>
  <si>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</si>
  <si>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</si>
  <si>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</si>
  <si>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</si>
  <si>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</si>
  <si>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</si>
  <si>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</si>
  <si>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</si>
  <si>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</si>
  <si>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</si>
  <si>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</si>
  <si>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</si>
  <si>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</si>
  <si>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</si>
  <si>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</si>
  <si>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</si>
  <si>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</si>
  <si>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</si>
  <si>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</si>
  <si>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</si>
  <si>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</si>
  <si>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</si>
  <si>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</si>
  <si>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</si>
  <si>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</si>
  <si>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</si>
  <si>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</si>
  <si>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</si>
  <si>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</si>
  <si>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</si>
  <si>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</si>
  <si>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</si>
  <si>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</si>
  <si>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</si>
  <si>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</si>
  <si>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</si>
  <si>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</si>
  <si>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</si>
  <si>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</si>
  <si>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</si>
  <si>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</si>
  <si>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</si>
  <si>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</si>
  <si>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</si>
  <si>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</si>
  <si>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</si>
  <si>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</si>
  <si>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</si>
  <si>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</si>
  <si>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</si>
  <si>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</si>
  <si>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</si>
  <si>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</si>
  <si>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</si>
  <si>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</si>
  <si>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</si>
  <si>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</si>
  <si>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</si>
  <si>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</si>
  <si>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</si>
  <si>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</si>
  <si>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</si>
  <si>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</si>
  <si>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</si>
  <si>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</si>
  <si>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</si>
  <si>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</si>
  <si>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</si>
  <si>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</si>
  <si>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</si>
  <si>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</si>
  <si>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</si>
  <si>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</si>
  <si>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</si>
  <si>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</si>
  <si>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</si>
  <si>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</si>
  <si>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</si>
  <si>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</si>
  <si>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</si>
  <si>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</si>
  <si>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</si>
  <si>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</si>
  <si>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</si>
  <si>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</si>
  <si>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</si>
  <si>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</si>
  <si>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</si>
  <si>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</si>
  <si>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</si>
  <si>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</si>
  <si>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</si>
  <si>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</si>
  <si>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</si>
  <si>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</si>
  <si>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</si>
  <si>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</si>
  <si>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</si>
  <si>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</si>
  <si>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</si>
  <si>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</si>
  <si>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</si>
  <si>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</si>
  <si>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</si>
  <si>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</si>
  <si>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</si>
  <si>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</si>
  <si>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</si>
  <si>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</si>
  <si>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</si>
  <si>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</si>
  <si>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</si>
  <si>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</si>
  <si>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</si>
  <si>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</si>
  <si>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</si>
  <si>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</si>
  <si>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</si>
  <si>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</si>
  <si>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</si>
  <si>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</si>
  <si>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</si>
  <si>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</si>
  <si>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</si>
  <si>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</si>
  <si>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</si>
  <si>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</si>
  <si>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</si>
  <si>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</si>
  <si>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</si>
  <si>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</si>
  <si>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</si>
  <si>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</si>
  <si>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</si>
  <si>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</si>
  <si>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</si>
  <si>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</si>
  <si>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</si>
  <si>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</si>
  <si>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</si>
  <si>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</si>
  <si>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</si>
  <si>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</si>
  <si>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</si>
  <si>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</si>
  <si>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</si>
  <si>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</si>
  <si>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</si>
  <si>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</si>
  <si>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</si>
  <si>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</si>
  <si>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</si>
  <si>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</si>
  <si>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</si>
  <si>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</si>
  <si>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</si>
  <si>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</si>
  <si>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</si>
  <si>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</si>
  <si>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</si>
  <si>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</si>
  <si>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</si>
  <si>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</si>
  <si>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</si>
  <si>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</si>
  <si>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</si>
  <si>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</si>
  <si>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</si>
  <si>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</si>
  <si>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</si>
  <si>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</si>
  <si>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</si>
  <si>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</si>
  <si>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</si>
  <si>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</si>
  <si>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</si>
  <si>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</si>
  <si>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</si>
  <si>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</si>
  <si>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</si>
  <si>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</si>
  <si>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</si>
  <si>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</si>
  <si>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</si>
  <si>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</si>
  <si>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</si>
  <si>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</si>
  <si>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</si>
  <si>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</si>
  <si>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</si>
  <si>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</si>
  <si>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</si>
  <si>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</si>
  <si>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</si>
  <si>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</si>
  <si>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</si>
  <si>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</si>
  <si>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</si>
  <si>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</si>
  <si>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</si>
  <si>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</si>
  <si>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</si>
  <si>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</si>
  <si>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</si>
  <si>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</si>
  <si>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</si>
  <si>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</si>
  <si>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</si>
  <si>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</si>
  <si>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</si>
  <si>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</si>
  <si>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</si>
  <si>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</si>
  <si>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</si>
  <si>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</si>
  <si>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</si>
  <si>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</si>
  <si>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</si>
  <si>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</si>
  <si>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</si>
  <si>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</si>
  <si>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</si>
  <si>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</si>
  <si>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</si>
  <si>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</si>
  <si>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</si>
  <si>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</si>
  <si>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</si>
  <si>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</si>
  <si>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</si>
  <si>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</si>
  <si>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</si>
  <si>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</si>
  <si>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</si>
  <si>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</si>
  <si>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</si>
  <si>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</si>
  <si>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</si>
  <si>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</si>
  <si>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</si>
  <si>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</si>
  <si>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</si>
  <si>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</si>
  <si>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</si>
  <si>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</si>
  <si>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</si>
  <si>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</si>
  <si>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</si>
  <si>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</si>
  <si>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</si>
  <si>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</si>
  <si>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</si>
  <si>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</si>
  <si>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</si>
  <si>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</si>
  <si>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</si>
  <si>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</si>
  <si>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</si>
  <si>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</si>
  <si>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</si>
  <si>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</si>
  <si>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</si>
  <si>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</si>
  <si>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</si>
  <si>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</si>
  <si>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</si>
  <si>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</si>
  <si>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</si>
  <si>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</si>
  <si>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</si>
  <si>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</si>
  <si>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</si>
  <si>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</si>
  <si>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</si>
  <si>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</si>
  <si>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</si>
  <si>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</si>
  <si>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</si>
  <si>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</si>
  <si>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</si>
  <si>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</si>
  <si>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</si>
  <si>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</si>
  <si>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</si>
  <si>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</si>
  <si>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</si>
  <si>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</si>
  <si>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</si>
  <si>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</si>
  <si>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</si>
  <si>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</si>
  <si>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</si>
  <si>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</si>
  <si>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</si>
  <si>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</si>
  <si>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</si>
  <si>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</si>
  <si>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</si>
  <si>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</si>
  <si>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</si>
  <si>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</si>
  <si>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</si>
  <si>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</si>
  <si>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</si>
  <si>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</si>
  <si>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</si>
  <si>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</si>
  <si>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</si>
  <si>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</si>
  <si>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</si>
  <si>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</si>
  <si>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</si>
  <si>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</si>
  <si>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</si>
  <si>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</si>
  <si>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</si>
  <si>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</si>
  <si>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</si>
  <si>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</si>
  <si>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</si>
  <si>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</si>
  <si>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</si>
  <si>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</si>
  <si>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</si>
  <si>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</si>
  <si>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</si>
  <si>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</si>
  <si>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</si>
  <si>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</si>
  <si>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</si>
  <si>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</si>
  <si>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</si>
  <si>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</si>
  <si>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</si>
  <si>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</si>
  <si>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</si>
  <si>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</si>
  <si>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</si>
  <si>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</si>
  <si>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</si>
  <si>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</si>
  <si>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</si>
  <si>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</si>
  <si>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</si>
  <si>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</si>
  <si>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</si>
  <si>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</si>
  <si>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</si>
  <si>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</si>
  <si>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</si>
  <si>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</si>
  <si>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</si>
  <si>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</si>
  <si>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</si>
  <si>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</si>
  <si>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</si>
  <si>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</si>
  <si>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</si>
  <si>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</si>
  <si>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</si>
  <si>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</si>
  <si>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</si>
  <si>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</si>
  <si>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</si>
  <si>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</si>
  <si>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</si>
  <si>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</si>
  <si>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</si>
  <si>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</si>
  <si>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</si>
  <si>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</si>
  <si>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</si>
  <si>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</si>
  <si>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</si>
  <si>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</si>
  <si>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</si>
  <si>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</si>
  <si>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</si>
  <si>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</si>
  <si>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</si>
  <si>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</si>
  <si>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</si>
  <si>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</si>
  <si>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</si>
  <si>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</si>
  <si>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</si>
  <si>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</si>
  <si>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</si>
  <si>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</si>
  <si>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</si>
  <si>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</si>
  <si>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</si>
  <si>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</si>
  <si>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</si>
  <si>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</si>
  <si>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</si>
  <si>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</si>
  <si>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</si>
  <si>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</si>
  <si>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</si>
  <si>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</si>
  <si>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</si>
  <si>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</si>
  <si>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</si>
  <si>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</si>
  <si>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</si>
  <si>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</si>
  <si>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</si>
  <si>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</si>
  <si>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</si>
  <si>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</si>
  <si>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</si>
  <si>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</si>
  <si>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</si>
  <si>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</si>
  <si>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</si>
  <si>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</si>
  <si>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</si>
  <si>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</si>
  <si>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</si>
  <si>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</si>
  <si>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</si>
  <si>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</si>
  <si>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</si>
  <si>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</si>
  <si>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</si>
  <si>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</si>
  <si>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</si>
  <si>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</si>
  <si>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</si>
  <si>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</si>
  <si>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</si>
  <si>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</si>
  <si>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</si>
  <si>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</si>
  <si>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</si>
  <si>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</si>
  <si>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</si>
  <si>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</si>
  <si>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</si>
  <si>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</si>
  <si>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</si>
  <si>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</si>
  <si>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</si>
  <si>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</si>
  <si>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</si>
  <si>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</si>
  <si>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</si>
  <si>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</si>
  <si>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</si>
  <si>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</si>
  <si>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</si>
  <si>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</si>
  <si>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</si>
  <si>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</si>
  <si>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</si>
  <si>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</si>
  <si>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</si>
  <si>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</si>
  <si>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</si>
  <si>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</si>
  <si>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</si>
  <si>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</si>
  <si>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</si>
  <si>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</si>
  <si>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</si>
  <si>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</si>
  <si>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</si>
  <si>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</si>
  <si>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</si>
  <si>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</si>
  <si>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</si>
  <si>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</si>
  <si>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</si>
  <si>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</si>
  <si>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</si>
  <si>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</si>
  <si>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</si>
  <si>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</si>
  <si>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</si>
  <si>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</si>
  <si>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</si>
  <si>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</si>
  <si>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</si>
  <si>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</si>
  <si>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</si>
  <si>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</si>
  <si>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</si>
  <si>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</si>
  <si>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</si>
  <si>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</si>
  <si>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</si>
  <si>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</si>
  <si>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</si>
  <si>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</si>
  <si>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</si>
  <si>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</si>
  <si>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</si>
  <si>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</si>
  <si>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</si>
  <si>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</si>
  <si>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</si>
  <si>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</si>
  <si>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</si>
  <si>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</si>
  <si>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</si>
  <si>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</si>
  <si>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</si>
  <si>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</si>
  <si>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</si>
  <si>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</si>
  <si>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</si>
  <si>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</si>
  <si>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</si>
  <si>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</si>
  <si>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</si>
  <si>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</si>
  <si>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</si>
  <si>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</si>
  <si>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</si>
  <si>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</si>
  <si>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</si>
  <si>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</si>
  <si>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</si>
  <si>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</si>
  <si>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</si>
  <si>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</si>
  <si>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</si>
  <si>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</si>
  <si>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</si>
  <si>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</si>
  <si>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</si>
  <si>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</si>
  <si>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</si>
  <si>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</si>
  <si>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</si>
  <si>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</si>
  <si>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</si>
  <si>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</si>
  <si>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</si>
  <si>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</si>
  <si>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</si>
  <si>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</si>
  <si>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</si>
  <si>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</si>
  <si>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</si>
  <si>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</si>
  <si>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</si>
  <si>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</si>
  <si>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</si>
  <si>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</si>
  <si>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</si>
  <si>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</si>
  <si>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</si>
  <si>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</si>
  <si>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</si>
  <si>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</si>
  <si>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</si>
  <si>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</si>
  <si>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</si>
  <si>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</si>
  <si>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</si>
  <si>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</si>
  <si>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</si>
  <si>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</si>
  <si>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</si>
  <si>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</si>
  <si>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</si>
  <si>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</si>
  <si>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</si>
  <si>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</si>
  <si>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</si>
  <si>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</si>
  <si>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</si>
  <si>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</si>
  <si>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</si>
  <si>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</si>
  <si>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</si>
  <si>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</si>
  <si>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</si>
  <si>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</si>
  <si>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</si>
  <si>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</si>
  <si>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</si>
  <si>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</si>
  <si>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</si>
  <si>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</si>
  <si>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</si>
  <si>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</si>
  <si>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</si>
  <si>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</si>
  <si>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</si>
  <si>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</si>
  <si>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</si>
  <si>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</si>
  <si>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</si>
  <si>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</si>
  <si>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</si>
  <si>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</si>
  <si>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</si>
  <si>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</si>
  <si>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</si>
  <si>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</si>
  <si>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</si>
  <si>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</si>
  <si>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</si>
  <si>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</si>
  <si>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</si>
  <si>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</si>
  <si>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</si>
  <si>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</si>
  <si>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</si>
  <si>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</si>
  <si>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</si>
  <si>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</si>
  <si>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</si>
  <si>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</si>
  <si>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</si>
  <si>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</si>
  <si>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</si>
  <si>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</si>
  <si>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</si>
  <si>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</si>
  <si>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</si>
  <si>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</si>
  <si>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</si>
  <si>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</si>
  <si>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</si>
  <si>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</si>
  <si>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</si>
  <si>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</si>
  <si>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</si>
  <si>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</si>
  <si>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</si>
  <si>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</si>
  <si>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</si>
  <si>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</si>
  <si>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</si>
  <si>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</si>
  <si>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</si>
  <si>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</si>
  <si>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</si>
  <si>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</si>
  <si>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</si>
  <si>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</si>
  <si>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</si>
  <si>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</si>
  <si>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</si>
  <si>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</si>
  <si>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</si>
  <si>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</si>
  <si>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</si>
  <si>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</si>
  <si>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</si>
  <si>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</si>
  <si>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</si>
  <si>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</si>
  <si>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</si>
  <si>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</si>
  <si>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</si>
  <si>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</si>
  <si>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</si>
  <si>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</si>
  <si>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</si>
  <si>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</si>
  <si>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</si>
  <si>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</si>
  <si>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</si>
  <si>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</si>
  <si>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</si>
  <si>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</si>
  <si>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</si>
  <si>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</si>
  <si>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</si>
  <si>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</si>
  <si>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</si>
  <si>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</si>
  <si>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</si>
  <si>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</si>
  <si>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</si>
  <si>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</si>
  <si>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</si>
  <si>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</si>
  <si>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</si>
  <si>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</si>
  <si>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</si>
  <si>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</si>
  <si>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</si>
  <si>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</si>
  <si>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</si>
  <si>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</si>
  <si>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</si>
  <si>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</si>
  <si>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</si>
  <si>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</si>
  <si>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</si>
  <si>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</si>
  <si>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</si>
  <si>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</si>
  <si>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</si>
  <si>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</si>
  <si>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</si>
  <si>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</si>
  <si>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</si>
  <si>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</si>
  <si>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</si>
  <si>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</si>
  <si>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</si>
  <si>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</si>
  <si>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</si>
  <si>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</si>
  <si>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</si>
  <si>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</si>
  <si>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</si>
  <si>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</si>
  <si>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</si>
  <si>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</si>
  <si>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</si>
  <si>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</si>
  <si>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</si>
  <si>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</si>
  <si>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</si>
  <si>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</si>
  <si>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</si>
  <si>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</si>
  <si>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</si>
  <si>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</si>
  <si>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</si>
  <si>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</si>
  <si>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</si>
  <si>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</si>
  <si>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</si>
  <si>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</si>
  <si>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</si>
  <si>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</si>
  <si>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</si>
  <si>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</si>
  <si>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</si>
  <si>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</si>
  <si>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</si>
  <si>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</si>
  <si>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</si>
  <si>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</si>
  <si>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</si>
  <si>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</si>
  <si>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</si>
  <si>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</si>
  <si>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</si>
  <si>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</si>
  <si>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</si>
  <si>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</si>
  <si>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</si>
  <si>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</si>
  <si>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</si>
  <si>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</si>
  <si>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</si>
  <si>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</si>
  <si>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</si>
  <si>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</si>
  <si>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</si>
  <si>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</si>
  <si>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</si>
  <si>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</si>
  <si>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</si>
  <si>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</si>
  <si>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</si>
  <si>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</si>
  <si>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</si>
  <si>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</si>
  <si>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</si>
  <si>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</si>
  <si>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</si>
  <si>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</si>
  <si>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</si>
  <si>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</si>
  <si>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</si>
  <si>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</si>
  <si>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</si>
  <si>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</si>
  <si>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</si>
  <si>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</si>
  <si>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</si>
  <si>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</si>
  <si>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</si>
  <si>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</si>
  <si>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</si>
  <si>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</si>
  <si>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</si>
  <si>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</si>
  <si>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</si>
  <si>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</si>
  <si>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</si>
  <si>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</si>
  <si>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</si>
  <si>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</si>
  <si>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</si>
  <si>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</si>
  <si>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</si>
  <si>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</si>
  <si>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</si>
  <si>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</si>
  <si>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</si>
  <si>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</si>
  <si>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</si>
  <si>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</si>
  <si>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</si>
  <si>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</si>
  <si>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</si>
  <si>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</si>
  <si>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</si>
  <si>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</si>
  <si>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</si>
  <si>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</si>
  <si>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</si>
  <si>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</si>
  <si>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</si>
  <si>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</si>
  <si>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</si>
  <si>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</si>
  <si>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</si>
  <si>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</si>
  <si>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</si>
  <si>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</si>
  <si>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</si>
  <si>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</si>
  <si>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</si>
  <si>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</si>
  <si>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</si>
  <si>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</si>
  <si>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</si>
  <si>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</si>
  <si>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</si>
  <si>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</si>
  <si>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</si>
  <si>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</si>
  <si>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</si>
  <si>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</si>
  <si>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</si>
  <si>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</si>
  <si>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</si>
  <si>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</si>
  <si>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</si>
  <si>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</si>
  <si>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</si>
  <si>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</si>
  <si>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</si>
  <si>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</si>
  <si>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</si>
  <si>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</si>
  <si>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</si>
  <si>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</si>
  <si>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</si>
  <si>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</si>
  <si>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</si>
  <si>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</si>
  <si>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</si>
  <si>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</si>
  <si>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</si>
  <si>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</si>
  <si>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</si>
  <si>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</si>
  <si>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</si>
  <si>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</si>
  <si>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</si>
  <si>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</si>
  <si>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</si>
  <si>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</si>
  <si>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</si>
  <si>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</si>
  <si>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</si>
  <si>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</si>
  <si>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</si>
  <si>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</si>
  <si>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</si>
  <si>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</si>
  <si>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</si>
  <si>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</si>
  <si>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</si>
  <si>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</si>
  <si>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</si>
  <si>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</si>
  <si>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</si>
  <si>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</si>
  <si>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</si>
  <si>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</si>
  <si>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</si>
  <si>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</si>
  <si>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</si>
  <si>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</si>
  <si>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</si>
  <si>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</si>
  <si>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</si>
  <si>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</si>
  <si>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</si>
  <si>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</si>
  <si>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</si>
  <si>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</si>
  <si>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</si>
  <si>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</si>
  <si>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</si>
  <si>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</si>
  <si>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</si>
  <si>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</si>
  <si>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</si>
  <si>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</si>
  <si>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</si>
  <si>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</si>
  <si>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</si>
  <si>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</si>
  <si>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</si>
  <si>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</si>
  <si>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</si>
  <si>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</si>
  <si>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</si>
  <si>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</si>
  <si>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</si>
  <si>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</si>
  <si>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</si>
  <si>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</si>
  <si>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</si>
  <si>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</si>
  <si>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</si>
  <si>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</si>
  <si>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</si>
  <si>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</si>
  <si>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</si>
  <si>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</si>
  <si>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</si>
  <si>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</si>
  <si>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</si>
  <si>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</si>
  <si>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</si>
  <si>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</si>
  <si>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</si>
  <si>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</si>
  <si>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</si>
  <si>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</si>
  <si>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</si>
  <si>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</si>
  <si>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</si>
  <si>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</si>
  <si>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</si>
  <si>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</si>
  <si>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</si>
  <si>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</si>
  <si>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</si>
  <si>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</si>
  <si>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</si>
  <si>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</si>
  <si>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</si>
  <si>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</si>
  <si>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</si>
  <si>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</si>
  <si>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</si>
  <si>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</si>
  <si>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</si>
  <si>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</si>
  <si>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</si>
  <si>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</si>
  <si>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</si>
  <si>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</si>
  <si>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</si>
  <si>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</si>
  <si>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</si>
  <si>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</si>
  <si>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</si>
  <si>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</si>
  <si>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</si>
  <si>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</si>
  <si>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</si>
  <si>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</si>
  <si>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</si>
  <si>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</si>
  <si>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</si>
  <si>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</si>
  <si>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</si>
  <si>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</si>
  <si>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</si>
  <si>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</si>
  <si>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</si>
  <si>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</si>
  <si>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</si>
  <si>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</si>
  <si>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</si>
  <si>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</si>
  <si>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</si>
  <si>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</si>
  <si>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</si>
  <si>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</si>
  <si>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</si>
  <si>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</si>
  <si>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</si>
  <si>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</si>
  <si>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</si>
  <si>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</si>
  <si>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</si>
  <si>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</si>
  <si>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</si>
  <si>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</si>
  <si>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</si>
  <si>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</si>
  <si>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</si>
  <si>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</si>
  <si>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</si>
  <si>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</si>
  <si>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</si>
  <si>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</si>
  <si>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</si>
  <si>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</si>
  <si>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</si>
  <si>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</si>
  <si>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</si>
  <si>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</si>
  <si>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</si>
  <si>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</si>
  <si>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</si>
  <si>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</si>
  <si>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</si>
  <si>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</si>
  <si>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</si>
  <si>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</si>
  <si>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</si>
  <si>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</si>
  <si>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</si>
  <si>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</si>
  <si>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</si>
  <si>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</si>
  <si>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</si>
  <si>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</si>
  <si>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</si>
  <si>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</si>
  <si>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</si>
  <si>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</si>
  <si>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</si>
  <si>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</si>
  <si>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</si>
  <si>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</si>
  <si>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</si>
  <si>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</si>
  <si>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</si>
  <si>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</si>
  <si>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</si>
  <si>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</si>
  <si>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</si>
  <si>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</si>
  <si>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</si>
  <si>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</si>
  <si>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</si>
  <si>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</si>
  <si>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</si>
  <si>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</si>
  <si>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</si>
  <si>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</si>
  <si>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</si>
  <si>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</si>
  <si>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</si>
  <si>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</si>
  <si>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</si>
  <si>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</si>
  <si>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</si>
  <si>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</si>
  <si>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</si>
  <si>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</si>
  <si>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</si>
  <si>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</si>
  <si>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</si>
  <si>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</si>
  <si>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</si>
  <si>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</si>
  <si>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</si>
  <si>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</si>
  <si>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</si>
  <si>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</si>
  <si>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</si>
  <si>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</si>
  <si>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</si>
  <si>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</si>
  <si>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</si>
  <si>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</si>
  <si>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</si>
  <si>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</si>
  <si>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</si>
  <si>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</si>
  <si>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</si>
  <si>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</si>
  <si>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</si>
  <si>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</si>
  <si>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</si>
  <si>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</si>
  <si>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</si>
  <si>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</si>
  <si>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</si>
  <si>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</si>
  <si>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</si>
  <si>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</si>
  <si>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</si>
  <si>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</si>
  <si>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</si>
  <si>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</si>
  <si>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</si>
  <si>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</si>
  <si>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</si>
  <si>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</si>
  <si>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</si>
  <si>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</si>
  <si>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</si>
  <si>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</si>
  <si>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</si>
  <si>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</si>
  <si>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</si>
  <si>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</si>
  <si>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</si>
  <si>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</si>
  <si>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</si>
  <si>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</si>
  <si>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</si>
  <si>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</si>
  <si>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</si>
  <si>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</si>
  <si>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</si>
  <si>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</si>
  <si>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</si>
  <si>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</si>
  <si>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</si>
  <si>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</si>
  <si>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</si>
  <si>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</si>
  <si>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</si>
  <si>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</si>
  <si>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</si>
  <si>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</si>
  <si>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</si>
  <si>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</si>
  <si>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</si>
  <si>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</si>
  <si>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</si>
  <si>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</si>
  <si>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</si>
  <si>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</si>
  <si>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</si>
  <si>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</si>
  <si>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</si>
  <si>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</si>
  <si>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</si>
  <si>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</si>
  <si>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</si>
  <si>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</si>
  <si>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</si>
  <si>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</si>
  <si>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</si>
  <si>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</si>
  <si>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</si>
  <si>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</si>
  <si>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</si>
  <si>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</si>
  <si>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</si>
  <si>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</si>
  <si>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</si>
  <si>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</si>
  <si>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</si>
  <si>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</si>
  <si>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</si>
  <si>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</si>
  <si>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</si>
  <si>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</si>
  <si>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</si>
  <si>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</si>
  <si>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</si>
  <si>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</si>
  <si>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</si>
  <si>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</si>
  <si>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</si>
  <si>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</si>
  <si>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</si>
  <si>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</si>
  <si>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</si>
  <si>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</si>
  <si>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</si>
  <si>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</si>
  <si>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</si>
  <si>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</si>
  <si>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</si>
  <si>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</si>
  <si>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</si>
  <si>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</si>
  <si>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</si>
  <si>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</si>
  <si>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</si>
  <si>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</si>
  <si>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</si>
  <si>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</si>
  <si>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</si>
  <si>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</si>
  <si>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</si>
  <si>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</si>
  <si>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</si>
  <si>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</si>
  <si>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</si>
  <si>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</si>
  <si>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</si>
  <si>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</si>
  <si>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</si>
  <si>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</si>
  <si>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</si>
  <si>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</si>
  <si>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</si>
  <si>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</si>
  <si>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</si>
  <si>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</si>
  <si>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</si>
  <si>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</si>
  <si>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</si>
  <si>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</si>
  <si>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</si>
  <si>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</si>
  <si>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</si>
  <si>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</si>
  <si>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</si>
  <si>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</si>
  <si>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</si>
  <si>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</si>
  <si>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</si>
  <si>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</si>
  <si>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</si>
  <si>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</si>
  <si>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</si>
  <si>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</si>
  <si>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</si>
  <si>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</si>
  <si>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</si>
  <si>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</si>
  <si>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</si>
  <si>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</si>
  <si>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</si>
  <si>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</si>
  <si>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</si>
  <si>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</si>
  <si>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</si>
  <si>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</si>
  <si>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</si>
  <si>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</si>
  <si>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</si>
  <si>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</si>
  <si>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</si>
  <si>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</si>
  <si>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</si>
  <si>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</si>
  <si>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</si>
  <si>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</si>
  <si>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</si>
  <si>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</si>
  <si>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</si>
  <si>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</si>
  <si>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</si>
  <si>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</si>
  <si>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</si>
  <si>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</si>
  <si>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</si>
  <si>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</si>
  <si>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</si>
  <si>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</si>
  <si>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</si>
  <si>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</si>
  <si>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</si>
  <si>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</si>
  <si>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</si>
  <si>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</si>
  <si>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</si>
  <si>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</si>
  <si>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</si>
  <si>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</si>
  <si>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</si>
  <si>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</si>
  <si>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</si>
  <si>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</si>
  <si>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</si>
  <si>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</si>
  <si>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</si>
  <si>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</si>
  <si>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</si>
  <si>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</si>
  <si>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</si>
  <si>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</si>
  <si>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</si>
  <si>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</si>
  <si>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</si>
  <si>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</si>
  <si>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</si>
  <si>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</si>
  <si>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</si>
  <si>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</si>
  <si>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</si>
  <si>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</si>
  <si>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</si>
  <si>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</si>
  <si>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</si>
  <si>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</si>
  <si>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</si>
  <si>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</si>
  <si>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</si>
  <si>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</si>
  <si>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</si>
  <si>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</si>
  <si>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</si>
  <si>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</si>
  <si>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</si>
  <si>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</si>
  <si>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</si>
  <si>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</si>
  <si>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</si>
  <si>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</si>
  <si>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</si>
  <si>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</si>
  <si>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</si>
  <si>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</si>
  <si>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</si>
  <si>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</si>
  <si>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</si>
  <si>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</si>
  <si>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</si>
  <si>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</si>
  <si>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</si>
  <si>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</si>
  <si>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</si>
  <si>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</si>
  <si>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</si>
  <si>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</si>
  <si>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</si>
  <si>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</si>
  <si>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</si>
  <si>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</si>
  <si>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</si>
  <si>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</si>
  <si>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</si>
  <si>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</si>
  <si>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</si>
  <si>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</si>
  <si>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</si>
  <si>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</si>
  <si>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</si>
  <si>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</si>
  <si>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</si>
  <si>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</si>
  <si>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</si>
  <si>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</si>
  <si>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</si>
  <si>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</si>
  <si>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</si>
  <si>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</si>
  <si>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</si>
  <si>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</si>
  <si>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</si>
  <si>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</si>
  <si>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</si>
  <si>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</si>
  <si>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</si>
  <si>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</si>
  <si>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</si>
  <si>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</si>
  <si>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</si>
  <si>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</si>
  <si>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</si>
  <si>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</si>
  <si>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</si>
  <si>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</si>
  <si>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</si>
  <si>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</si>
  <si>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</si>
  <si>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</si>
  <si>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</si>
  <si>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</si>
  <si>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</si>
  <si>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</si>
  <si>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</si>
  <si>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</si>
  <si>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</si>
  <si>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</si>
  <si>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</si>
  <si>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</si>
  <si>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</si>
  <si>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</si>
  <si>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</si>
  <si>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</si>
  <si>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</si>
  <si>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</si>
  <si>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</si>
  <si>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</si>
  <si>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</si>
  <si>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</si>
  <si>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</si>
  <si>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</si>
  <si>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</si>
  <si>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</si>
  <si>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</si>
  <si>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</si>
  <si>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</si>
  <si>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</si>
  <si>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</si>
  <si>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</si>
  <si>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</si>
  <si>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</si>
  <si>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</si>
  <si>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</si>
  <si>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</si>
  <si>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</si>
  <si>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</si>
  <si>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</si>
  <si>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</si>
  <si>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</si>
  <si>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</si>
  <si>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</si>
  <si>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</si>
  <si>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</si>
  <si>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</si>
  <si>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</si>
  <si>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</si>
  <si>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</si>
  <si>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</si>
  <si>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</si>
  <si>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</si>
  <si>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</si>
  <si>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</si>
  <si>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</si>
  <si>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</si>
  <si>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</si>
  <si>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</si>
  <si>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</si>
  <si>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</si>
  <si>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</si>
  <si>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</si>
  <si>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</si>
  <si>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</si>
  <si>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</si>
  <si>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</si>
  <si>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</si>
  <si>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</si>
  <si>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</si>
  <si>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</si>
  <si>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</si>
  <si>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</si>
  <si>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</si>
  <si>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</si>
  <si>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</si>
  <si>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</si>
  <si>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</si>
  <si>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</si>
  <si>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</si>
  <si>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</si>
  <si>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</si>
  <si>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</si>
  <si>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</si>
  <si>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</si>
  <si>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</si>
  <si>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</si>
  <si>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</si>
  <si>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</si>
  <si>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</si>
  <si>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</si>
  <si>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</si>
  <si>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</si>
  <si>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</si>
  <si>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</si>
  <si>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</si>
  <si>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</si>
  <si>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</si>
  <si>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</si>
  <si>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</si>
  <si>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</si>
  <si>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</si>
  <si>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</si>
  <si>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</si>
  <si>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</si>
  <si>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</si>
  <si>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</si>
  <si>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</si>
  <si>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</si>
  <si>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</si>
  <si>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</si>
  <si>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</si>
  <si>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</si>
  <si>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</si>
  <si>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</si>
  <si>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</si>
  <si>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</si>
  <si>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</si>
  <si>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</si>
  <si>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</si>
  <si>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</si>
  <si>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</si>
  <si>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</si>
  <si>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</si>
  <si>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</si>
  <si>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</si>
  <si>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</si>
  <si>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</si>
  <si>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</si>
  <si>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</si>
  <si>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</si>
  <si>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</si>
  <si>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</si>
  <si>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</si>
  <si>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</si>
  <si>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</si>
  <si>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</si>
  <si>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</si>
  <si>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</si>
  <si>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</si>
  <si>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</si>
  <si>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</si>
  <si>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</si>
  <si>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</si>
  <si>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</si>
  <si>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</si>
  <si>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</si>
  <si>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</si>
  <si>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</si>
  <si>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</si>
  <si>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</si>
  <si>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</si>
  <si>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</si>
  <si>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</si>
  <si>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</si>
  <si>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</si>
  <si>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</si>
  <si>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</si>
  <si>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</si>
  <si>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</si>
  <si>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</si>
  <si>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</si>
  <si>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</si>
  <si>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</si>
  <si>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</si>
  <si>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</si>
  <si>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</si>
  <si>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</si>
  <si>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</si>
  <si>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</si>
  <si>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</si>
  <si>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</si>
  <si>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</si>
  <si>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</si>
  <si>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</si>
  <si>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</si>
  <si>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</si>
  <si>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</si>
  <si>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</si>
  <si>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</si>
  <si>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</si>
  <si>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</si>
  <si>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</si>
  <si>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</si>
  <si>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</si>
  <si>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</si>
  <si>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</si>
  <si>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</si>
  <si>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</si>
  <si>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</si>
  <si>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</si>
  <si>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</si>
  <si>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</si>
  <si>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</si>
  <si>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</si>
  <si>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</si>
  <si>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</si>
  <si>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</si>
  <si>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</si>
  <si>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</si>
  <si>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</si>
  <si>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</si>
  <si>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</si>
  <si>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</si>
  <si>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</si>
  <si>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</si>
  <si>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</si>
  <si>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</si>
  <si>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</si>
  <si>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</si>
  <si>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</si>
  <si>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</si>
  <si>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</si>
  <si>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</si>
  <si>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</si>
  <si>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</si>
  <si>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</si>
  <si>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</si>
  <si>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</si>
  <si>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</si>
  <si>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</si>
  <si>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PCM-20251023-00000622</t>
  </si>
  <si>
    <t>ETA 40 min</t>
  </si>
  <si>
    <t>PCM-20251023-00000379</t>
  </si>
  <si>
    <t xml:space="preserve"> Cell Unavailable at TBK2M8678, Site have access issue at night time due to site located on hospital (Medical Clinic). TE team on the way to check ETA 30 mins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</si>
  <si>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</si>
  <si>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</si>
  <si>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</si>
  <si>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</si>
  <si>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</si>
  <si>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</si>
  <si>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</si>
  <si>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</si>
  <si>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</si>
  <si>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</si>
  <si>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</si>
  <si>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PCM-20251023-00000561</t>
  </si>
  <si>
    <t xml:space="preserve">EM team at site </t>
  </si>
  <si>
    <t>PCM-20251023-00000642</t>
  </si>
  <si>
    <t>TT-20251015-01630 // NA</t>
  </si>
  <si>
    <t>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</si>
</sst>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8" totalsRowShown="0" headerRowDxfId="64" dataDxfId="63" headerRowBorderDxfId="61" tableBorderDxfId="62">
  <autoFilter ref="A1:L11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8" totalsRowShown="0" headerRowDxfId="48" dataDxfId="47" headerRowBorderDxfId="45" tableBorderDxfId="46" totalsRowBorderDxfId="44">
  <autoFilter ref="A1:L2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8" totalsRowShown="0" headerRowDxfId="31" dataDxfId="30" headerRowBorderDxfId="28" tableBorderDxfId="29">
  <autoFilter ref="A1:L49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D11" sqref="D11"/>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290.43940636573825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9.9444179398124106</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45953.387832291664</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45953.387832291664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45953.387832291664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45953.387832291664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45953.387832291664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45953.387832291664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45953.387832291664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45953.387832291664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45953.387832291664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45953.387832291664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45953.387832291664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45953.387832291664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45953.387832291664</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45953.387832291664</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45953.387832291664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45953.387832291664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45953.387832291664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45953.387832291664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45953.387832291664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45953.387832291664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45953.387832291664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45953.387832291664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45953.387832291664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45953.387832291664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45953.387832291664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45953.387832291664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45953.387832291664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45953.387832291664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45953.387832291664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45953.387832291664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45953.387832291664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45953.387832291664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45953.387832291664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45953.387832291664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45953.387832291664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45953.387832291664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45953.387832291664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45953.387832291664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45953.387832291664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45953.387832291664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45953.387832291664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45953.387832291664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45953.387832291664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45953.387832291664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45953.387832291664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45953.387832291664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45953.387832291664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45953.387832291664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45953.387832291664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45953.387832291664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45953.387832291664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45953.387832291664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45953.387832291664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45953.387832291664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45953.387832291664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45953.387832291664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45953.387832291664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45953.387832291664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45953.387832291664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45953.387832291664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45953.387832291664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45953.387832291664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45953.387832291664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45953.387832291664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45953.387832291664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45953.387832291664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45953.387832291664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45953.387832291664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45953.387832291664</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45953.387832291664</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435B3E45-9B03-48C3-B67C-625EA977302D}"/>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128.38799432870292</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8.8920568286994239</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20496</v>
      </c>
      <c r="E5" s="116" t="s">
        <v>38998</v>
      </c>
      <c r="F5" s="117">
        <v>45953.358159722222</v>
      </c>
      <c r="G5" s="118">
        <f ca="1">IFERROR(NOW()-F5,"-")</f>
        <v>2.96725694424822E-2</v>
      </c>
      <c r="H5" s="117">
        <v>45953.352083333331</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45953.387832291664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45953.387832291664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45953.387832291664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45953.387832291664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45953.387832291664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45953.387832291664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45953.387832291664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45953.387832291664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45953.387832291664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45953.387832291664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45953.387832291664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45953.387832291664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45953.387832291664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45953.387832291664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45953.387832291664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45953.387832291664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45953.387832291664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45953.387832291664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45953.387832291664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45953.387832291664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45953.387832291664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45953.387832291664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45953.387832291664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45953.387832291664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45953.387832291664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45953.387832291664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45953.387832291664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45953.387832291664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45953.387832291664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45953.387832291664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45953.387832291664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45953.387832291664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45953.387832291664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45953.387832291664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45953.387832291664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45953.387832291664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45953.387832291664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45953.387832291664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45953.387832291664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45953.387832291664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45953.387832291664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45953.387832291664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45953.387832291664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8"/>
  <sheetViews>
    <sheetView workbookViewId="0">
      <selection activeCell="D3" sqre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7.25" customHeight="1">
      <c r="A2" s="19" t="s">
        <v>39088</v>
      </c>
      <c r="B2" s="64" t="str">
        <f>IFERROR(VLOOKUP(D2,DB!A:K,11,0),"")</f>
        <v>R3</v>
      </c>
      <c r="C2" s="18">
        <v>1</v>
      </c>
      <c r="D2" s="18" t="s">
        <v>17499</v>
      </c>
      <c r="E2" s="18" t="s">
        <v>38998</v>
      </c>
      <c r="F2" s="20">
        <v>45953.219664351855</v>
      </c>
      <c r="G2" s="21">
        <f t="shared" ref="G2:G25" ca="1" si="0">IFERROR(NOW()-F2,"-")</f>
        <v>0.16816793980979128</v>
      </c>
      <c r="H2" s="163">
        <v>45953.122557870367</v>
      </c>
      <c r="I2" s="19" t="str">
        <f>IFERROR(VLOOKUP(D2,DB!A:F,6,0),"")</f>
        <v>SCECO</v>
      </c>
      <c r="J2" s="18" t="str">
        <f>IFERROR(VLOOKUP(D2,DB!A:G,7,0),"")</f>
        <v>Dead</v>
      </c>
      <c r="K2" s="47" t="s">
        <v>39089</v>
      </c>
      <c r="L2" s="23" t="str">
        <f>IFERROR(VLOOKUP(D2,DB!A:I,9,0),"")</f>
        <v>Latis</v>
      </c>
    </row>
    <row r="3" spans="1:13" ht="15" customHeight="1">
      <c r="A3" s="19"/>
      <c r="B3" s="64" t="str">
        <f>IFERROR(VLOOKUP(D3,DB!A:K,11,0),"")</f>
        <v/>
      </c>
      <c r="C3" s="18"/>
      <c r="D3" s="19"/>
      <c r="E3" s="18"/>
      <c r="F3" s="20"/>
      <c r="G3" s="21">
        <f t="shared" ca="1" si="0"/>
        <v>45953.387832291664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45953.387832291664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45953.387832291664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45953.387832291664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45953.387832291664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45953.387832291664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45953.387832291664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45953.387832291664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45953.387832291664</v>
      </c>
      <c r="H11" s="22"/>
      <c r="I11" s="19" t="s">
        <v>39090</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45953.387832291664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45953.387832291664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45953.387832291664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45953.387832291664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45953.387832291664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45953.387832291664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45953.387832291664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45953.387832291664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45953.387832291664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45953.387832291664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45953.387832291664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45953.387832291664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45953.387832291664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45953.387832291664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ref="G26:G89" ca="1" si="1">IFERROR(NOW()-F26,"-")</f>
        <v>45953.387832291664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45953.387832291664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45953.387832291664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45953.387832291664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45953.387832291664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45953.387832291664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45953.387832291664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45953.387832291664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45953.387832291664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45953.387832291664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45953.387832291664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45953.387832291664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45953.387832291664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45953.387832291664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45953.387832291664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45953.387832291664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45953.387832291664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45953.387832291664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45953.387832291664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45953.387832291664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45953.387832291664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45953.387832291664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45953.387832291664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45953.387832291664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45953.387832291664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45953.387832291664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45953.387832291664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45953.387832291664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45953.387832291664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45953.387832291664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45953.387832291664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45953.387832291664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45953.387832291664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45953.387832291664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45953.387832291664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45953.387832291664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45953.387832291664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45953.387832291664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45953.387832291664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45953.387832291664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45953.387832291664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45953.387832291664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45953.387832291664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45953.387832291664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45953.387832291664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45953.387832291664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45953.387832291664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45953.387832291664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45953.387832291664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45953.387832291664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45953.387832291664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45953.387832291664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45953.387832291664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45953.387832291664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45953.387832291664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45953.387832291664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45953.387832291664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45953.387832291664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45953.387832291664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45953.387832291664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45953.387832291664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45953.387832291664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45953.387832291664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45953.387832291664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ref="G90:G153" ca="1" si="2">IFERROR(NOW()-F90,"-")</f>
        <v>45953.387832291664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45953.387832291664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45953.387832291664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45953.387832291664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45953.387832291664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45953.387832291664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45953.387832291664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45953.387832291664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45953.387832291664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45953.387832291664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45953.387832291664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45953.387832291664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45953.387832291664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45953.387832291664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45953.387832291664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45953.387832291664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45953.387832291664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45953.387832291664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45953.387832291664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45953.387832291664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45953.387832291664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45953.387832291664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45953.387832291664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45953.387832291664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45953.387832291664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45953.387832291664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45953.387832291664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45953.387832291664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45953.387832291664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45953.387832291664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45953.387832291664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45953.387832291664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45953.387832291664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45953.387832291664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45953.387832291664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45953.387832291664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45953.387832291664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45953.387832291664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45953.387832291664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45953.387832291664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45953.387832291664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45953.387832291664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45953.387832291664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45953.387832291664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45953.387832291664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45953.387832291664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45953.387832291664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45953.387832291664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45953.387832291664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45953.387832291664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45953.387832291664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45953.387832291664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45953.387832291664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45953.387832291664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45953.387832291664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45953.387832291664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45953.387832291664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45953.387832291664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45953.387832291664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45953.387832291664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45953.387832291664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45953.387832291664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45953.387832291664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45953.387832291664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ref="G154:G217" ca="1" si="3">IFERROR(NOW()-F154,"-")</f>
        <v>45953.387832291664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45953.387832291664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45953.387832291664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45953.387832291664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45953.387832291664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45953.387832291664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45953.387832291664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45953.387832291664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45953.387832291664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45953.387832291664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45953.387832291664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45953.387832291664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45953.387832291664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45953.387832291664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45953.387832291664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45953.387832291664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45953.387832291664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45953.387832291664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45953.387832291664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45953.387832291664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45953.387832291664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45953.387832291664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45953.387832291664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45953.387832291664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45953.387832291664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45953.387832291664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45953.387832291664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45953.387832291664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45953.387832291664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45953.387832291664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45953.387832291664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45953.387832291664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45953.387832291664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45953.387832291664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45953.387832291664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45953.387832291664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45953.387832291664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45953.387832291664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45953.387832291664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45953.387832291664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45953.387832291664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45953.387832291664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45953.387832291664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45953.387832291664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45953.387832291664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45953.387832291664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45953.387832291664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45953.387832291664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45953.387832291664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45953.387832291664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45953.387832291664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45953.387832291664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45953.387832291664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45953.387832291664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45953.387832291664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45953.387832291664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45953.387832291664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45953.387832291664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45953.387832291664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45953.387832291664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45953.387832291664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45953.387832291664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45953.387832291664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45953.387832291664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ref="G218:G281" ca="1" si="4">IFERROR(NOW()-F218,"-")</f>
        <v>45953.387832291664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45953.387832291664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45953.387832291664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45953.387832291664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45953.387832291664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45953.387832291664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45953.387832291664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45953.387832291664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45953.387832291664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45953.387832291664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45953.387832291664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45953.387832291664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45953.387832291664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45953.387832291664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45953.387832291664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45953.387832291664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45953.387832291664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45953.387832291664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45953.387832291664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45953.387832291664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45953.387832291664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45953.387832291664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45953.387832291664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45953.387832291664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45953.387832291664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45953.387832291664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45953.387832291664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45953.387832291664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45953.387832291664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45953.387832291664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45953.387832291664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45953.387832291664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45953.387832291664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45953.387832291664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45953.387832291664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45953.387832291664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45953.387832291664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45953.387832291664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45953.387832291664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45953.387832291664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45953.387832291664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45953.387832291664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45953.387832291664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45953.387832291664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45953.387832291664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45953.387832291664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45953.387832291664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45953.387832291664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45953.387832291664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45953.387832291664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45953.387832291664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45953.387832291664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45953.387832291664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45953.387832291664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45953.387832291664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45953.387832291664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45953.387832291664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45953.387832291664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45953.387832291664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45953.387832291664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45953.387832291664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45953.387832291664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45953.387832291664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45953.387832291664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ref="G282:G345" ca="1" si="5">IFERROR(NOW()-F282,"-")</f>
        <v>45953.387832291664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45953.387832291664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45953.387832291664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45953.387832291664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45953.387832291664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45953.387832291664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45953.387832291664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45953.387832291664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45953.387832291664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45953.387832291664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45953.387832291664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45953.387832291664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45953.387832291664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45953.387832291664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45953.387832291664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45953.387832291664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45953.387832291664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45953.387832291664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45953.387832291664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45953.387832291664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45953.387832291664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45953.387832291664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45953.387832291664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45953.387832291664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45953.387832291664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45953.387832291664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45953.387832291664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45953.387832291664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45953.387832291664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45953.387832291664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45953.387832291664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45953.387832291664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45953.387832291664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45953.387832291664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45953.387832291664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45953.387832291664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45953.387832291664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45953.387832291664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45953.387832291664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45953.387832291664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45953.387832291664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45953.387832291664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45953.387832291664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45953.387832291664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45953.387832291664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45953.387832291664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45953.387832291664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45953.387832291664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45953.387832291664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45953.387832291664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45953.387832291664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45953.387832291664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45953.387832291664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45953.387832291664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45953.387832291664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45953.387832291664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45953.387832291664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45953.387832291664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45953.387832291664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45953.387832291664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45953.387832291664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45953.387832291664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45953.387832291664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45953.387832291664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ref="G346:G409" ca="1" si="6">IFERROR(NOW()-F346,"-")</f>
        <v>45953.387832291664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45953.387832291664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45953.387832291664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45953.387832291664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45953.387832291664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45953.387832291664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45953.387832291664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45953.387832291664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45953.387832291664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45953.387832291664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45953.387832291664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45953.387832291664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45953.387832291664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45953.387832291664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45953.387832291664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45953.387832291664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45953.387832291664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45953.387832291664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45953.387832291664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45953.387832291664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45953.387832291664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45953.387832291664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45953.387832291664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45953.387832291664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45953.387832291664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45953.387832291664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45953.387832291664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45953.387832291664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45953.387832291664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45953.387832291664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45953.387832291664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45953.387832291664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45953.387832291664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45953.387832291664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45953.387832291664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45953.387832291664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45953.387832291664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45953.387832291664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45953.387832291664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45953.387832291664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45953.387832291664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45953.387832291664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45953.387832291664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45953.387832291664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45953.387832291664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45953.387832291664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45953.387832291664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45953.387832291664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45953.387832291664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45953.387832291664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45953.387832291664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45953.387832291664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45953.387832291664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45953.387832291664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45953.387832291664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45953.387832291664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45953.387832291664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45953.387832291664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45953.387832291664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45953.387832291664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45953.387832291664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45953.387832291664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45953.387832291664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45953.387832291664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ref="G410:G473" ca="1" si="7">IFERROR(NOW()-F410,"-")</f>
        <v>45953.387832291664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45953.387832291664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45953.387832291664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45953.387832291664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45953.387832291664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45953.387832291664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45953.387832291664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45953.387832291664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45953.387832291664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45953.387832291664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45953.387832291664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45953.387832291664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45953.387832291664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45953.387832291664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45953.387832291664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45953.387832291664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45953.387832291664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45953.387832291664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45953.387832291664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45953.387832291664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45953.387832291664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45953.387832291664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45953.387832291664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45953.387832291664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45953.387832291664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45953.387832291664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45953.387832291664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45953.387832291664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45953.387832291664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45953.387832291664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45953.387832291664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45953.387832291664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45953.387832291664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45953.387832291664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45953.387832291664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45953.387832291664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45953.387832291664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45953.387832291664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45953.387832291664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45953.387832291664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45953.387832291664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45953.387832291664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45953.387832291664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45953.387832291664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45953.387832291664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45953.387832291664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45953.387832291664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45953.387832291664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45953.387832291664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45953.387832291664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45953.387832291664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45953.387832291664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45953.387832291664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45953.387832291664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45953.387832291664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45953.387832291664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45953.387832291664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45953.387832291664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45953.387832291664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45953.387832291664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45953.387832291664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45953.387832291664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45953.387832291664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45953.387832291664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ref="G474:G537" ca="1" si="8">IFERROR(NOW()-F474,"-")</f>
        <v>45953.387832291664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45953.387832291664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45953.387832291664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45953.387832291664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45953.387832291664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45953.387832291664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45953.387832291664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45953.387832291664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45953.387832291664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45953.387832291664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45953.387832291664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45953.387832291664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45953.387832291664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45953.387832291664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45953.387832291664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45953.387832291664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45953.387832291664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45953.387832291664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45953.387832291664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45953.387832291664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45953.387832291664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45953.387832291664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45953.387832291664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45953.387832291664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45953.387832291664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45953.387832291664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45953.387832291664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45953.387832291664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45953.387832291664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45953.387832291664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45953.387832291664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45953.387832291664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45953.387832291664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45953.387832291664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45953.387832291664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45953.387832291664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45953.387832291664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45953.387832291664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45953.387832291664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45953.387832291664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45953.387832291664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45953.387832291664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45953.387832291664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45953.387832291664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45953.387832291664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45953.387832291664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45953.387832291664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45953.387832291664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45953.387832291664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45953.387832291664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45953.387832291664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45953.387832291664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45953.387832291664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45953.387832291664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45953.387832291664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45953.387832291664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45953.387832291664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45953.387832291664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45953.387832291664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45953.387832291664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45953.387832291664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45953.387832291664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45953.387832291664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45953.387832291664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ref="G538:G601" ca="1" si="9">IFERROR(NOW()-F538,"-")</f>
        <v>45953.387832291664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45953.387832291664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45953.387832291664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45953.387832291664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45953.387832291664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45953.387832291664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45953.387832291664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45953.387832291664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45953.387832291664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45953.387832291664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45953.387832291664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45953.387832291664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45953.387832291664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45953.387832291664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45953.387832291664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45953.387832291664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45953.387832291664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45953.387832291664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45953.387832291664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45953.387832291664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45953.387832291664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45953.387832291664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45953.387832291664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45953.387832291664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45953.387832291664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45953.387832291664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45953.387832291664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45953.387832291664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45953.387832291664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45953.387832291664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45953.387832291664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45953.387832291664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45953.387832291664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45953.387832291664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45953.387832291664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45953.387832291664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45953.387832291664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45953.387832291664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45953.387832291664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45953.387832291664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45953.387832291664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45953.387832291664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45953.387832291664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45953.387832291664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45953.387832291664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45953.387832291664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45953.387832291664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45953.387832291664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45953.387832291664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45953.387832291664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45953.387832291664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45953.387832291664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45953.387832291664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45953.387832291664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45953.387832291664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45953.387832291664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45953.387832291664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45953.387832291664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45953.387832291664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45953.387832291664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45953.387832291664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45953.387832291664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45953.387832291664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45953.387832291664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ref="G602:G665" ca="1" si="10">IFERROR(NOW()-F602,"-")</f>
        <v>45953.387832291664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45953.387832291664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45953.387832291664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45953.387832291664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45953.387832291664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45953.387832291664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45953.387832291664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45953.387832291664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45953.387832291664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45953.387832291664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45953.387832291664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45953.387832291664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45953.387832291664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45953.387832291664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45953.387832291664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45953.387832291664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45953.387832291664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45953.387832291664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45953.387832291664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45953.387832291664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45953.387832291664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45953.387832291664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45953.387832291664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45953.387832291664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45953.387832291664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45953.387832291664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45953.387832291664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45953.387832291664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45953.387832291664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45953.387832291664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45953.387832291664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45953.387832291664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45953.387832291664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45953.387832291664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45953.387832291664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45953.387832291664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45953.387832291664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45953.387832291664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45953.387832291664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45953.387832291664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45953.387832291664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45953.387832291664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45953.387832291664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45953.387832291664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45953.387832291664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45953.387832291664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45953.387832291664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45953.387832291664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45953.387832291664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45953.387832291664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45953.387832291664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45953.387832291664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45953.387832291664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45953.387832291664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45953.387832291664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45953.387832291664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45953.387832291664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45953.387832291664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45953.387832291664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45953.387832291664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45953.387832291664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45953.387832291664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45953.387832291664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45953.387832291664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ref="G666:G729" ca="1" si="11">IFERROR(NOW()-F666,"-")</f>
        <v>45953.387832291664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45953.387832291664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45953.387832291664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45953.387832291664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45953.387832291664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45953.387832291664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45953.387832291664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45953.387832291664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45953.387832291664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45953.387832291664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45953.387832291664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45953.387832291664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45953.387832291664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45953.387832291664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45953.387832291664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45953.387832291664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45953.387832291664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45953.387832291664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45953.387832291664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45953.387832291664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45953.387832291664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45953.387832291664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45953.387832291664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45953.387832291664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45953.387832291664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45953.387832291664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45953.387832291664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45953.387832291664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45953.387832291664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45953.387832291664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45953.387832291664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45953.387832291664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45953.387832291664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45953.387832291664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45953.387832291664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45953.387832291664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45953.387832291664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45953.387832291664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45953.387832291664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45953.387832291664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45953.387832291664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45953.387832291664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45953.387832291664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45953.387832291664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45953.387832291664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45953.387832291664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45953.387832291664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45953.387832291664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45953.387832291664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45953.387832291664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45953.387832291664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45953.387832291664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45953.387832291664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45953.387832291664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45953.387832291664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45953.387832291664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45953.387832291664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45953.387832291664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45953.387832291664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45953.387832291664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45953.387832291664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45953.387832291664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45953.387832291664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45953.387832291664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ref="G730:G793" ca="1" si="12">IFERROR(NOW()-F730,"-")</f>
        <v>45953.387832291664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45953.387832291664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45953.387832291664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45953.387832291664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45953.387832291664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45953.387832291664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45953.387832291664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45953.387832291664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45953.387832291664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45953.387832291664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45953.387832291664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45953.387832291664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45953.387832291664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45953.387832291664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45953.387832291664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45953.387832291664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45953.387832291664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45953.387832291664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45953.387832291664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45953.387832291664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45953.387832291664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45953.387832291664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45953.387832291664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45953.387832291664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45953.387832291664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45953.387832291664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45953.387832291664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45953.387832291664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45953.387832291664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45953.387832291664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45953.387832291664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45953.387832291664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45953.387832291664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45953.387832291664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45953.387832291664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45953.387832291664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45953.387832291664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45953.387832291664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45953.387832291664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45953.387832291664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45953.387832291664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45953.387832291664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45953.387832291664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45953.387832291664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45953.387832291664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45953.387832291664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45953.387832291664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45953.387832291664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45953.387832291664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45953.387832291664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45953.387832291664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45953.387832291664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45953.387832291664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45953.387832291664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45953.387832291664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45953.387832291664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45953.387832291664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45953.387832291664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45953.387832291664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45953.387832291664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45953.387832291664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45953.387832291664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45953.387832291664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45953.387832291664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ref="G794:G857" ca="1" si="13">IFERROR(NOW()-F794,"-")</f>
        <v>45953.387832291664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45953.387832291664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45953.387832291664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45953.387832291664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45953.387832291664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45953.387832291664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45953.387832291664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45953.387832291664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45953.387832291664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45953.387832291664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45953.387832291664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45953.387832291664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45953.387832291664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45953.387832291664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45953.387832291664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45953.387832291664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45953.387832291664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45953.387832291664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45953.387832291664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45953.387832291664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45953.387832291664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45953.387832291664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45953.387832291664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45953.387832291664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45953.387832291664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45953.387832291664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45953.387832291664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45953.387832291664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45953.387832291664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45953.387832291664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45953.387832291664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45953.387832291664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45953.387832291664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45953.387832291664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45953.387832291664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45953.387832291664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45953.387832291664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45953.387832291664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45953.387832291664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45953.387832291664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45953.387832291664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45953.387832291664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45953.387832291664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45953.387832291664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45953.387832291664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45953.387832291664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45953.387832291664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45953.387832291664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45953.387832291664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45953.387832291664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45953.387832291664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45953.387832291664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45953.387832291664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45953.387832291664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45953.387832291664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45953.387832291664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45953.387832291664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45953.387832291664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45953.387832291664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45953.387832291664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45953.387832291664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45953.387832291664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45953.387832291664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45953.387832291664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ref="G858:G921" ca="1" si="14">IFERROR(NOW()-F858,"-")</f>
        <v>45953.387832291664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45953.387832291664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45953.387832291664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45953.387832291664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45953.387832291664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45953.387832291664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45953.387832291664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45953.387832291664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45953.387832291664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45953.387832291664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45953.387832291664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45953.387832291664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45953.387832291664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45953.387832291664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45953.387832291664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45953.387832291664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45953.387832291664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45953.387832291664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45953.387832291664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45953.387832291664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45953.387832291664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45953.387832291664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45953.387832291664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45953.387832291664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45953.387832291664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45953.387832291664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45953.387832291664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45953.387832291664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45953.387832291664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45953.387832291664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45953.387832291664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45953.387832291664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45953.387832291664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45953.387832291664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45953.387832291664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45953.387832291664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45953.387832291664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45953.387832291664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45953.387832291664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45953.387832291664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45953.387832291664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45953.387832291664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45953.387832291664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45953.387832291664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45953.387832291664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45953.387832291664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45953.387832291664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45953.387832291664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45953.387832291664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45953.387832291664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45953.387832291664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45953.387832291664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45953.387832291664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45953.387832291664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45953.387832291664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45953.387832291664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45953.387832291664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45953.387832291664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45953.387832291664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45953.387832291664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45953.387832291664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45953.387832291664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45953.387832291664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45953.387832291664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ref="G922:G985" ca="1" si="15">IFERROR(NOW()-F922,"-")</f>
        <v>45953.387832291664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45953.387832291664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45953.387832291664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45953.387832291664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45953.387832291664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45953.387832291664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45953.387832291664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45953.387832291664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45953.387832291664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45953.387832291664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45953.387832291664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45953.387832291664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45953.387832291664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45953.387832291664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45953.387832291664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45953.387832291664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45953.387832291664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45953.387832291664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45953.387832291664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45953.387832291664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45953.387832291664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45953.387832291664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45953.387832291664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45953.387832291664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45953.387832291664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45953.387832291664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45953.387832291664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45953.387832291664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45953.387832291664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45953.387832291664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45953.387832291664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45953.387832291664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45953.387832291664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45953.387832291664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45953.387832291664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45953.387832291664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45953.387832291664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45953.387832291664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45953.387832291664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45953.387832291664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45953.387832291664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45953.387832291664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45953.387832291664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45953.387832291664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45953.387832291664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45953.387832291664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45953.387832291664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45953.387832291664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45953.387832291664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45953.387832291664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45953.387832291664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45953.387832291664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45953.387832291664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45953.387832291664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45953.387832291664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45953.387832291664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45953.387832291664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45953.387832291664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45953.387832291664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45953.387832291664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45953.387832291664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45953.387832291664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45953.387832291664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45953.387832291664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ref="G986:G1049" ca="1" si="16">IFERROR(NOW()-F986,"-")</f>
        <v>45953.387832291664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45953.387832291664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45953.387832291664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45953.387832291664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45953.387832291664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45953.387832291664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45953.387832291664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45953.387832291664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45953.387832291664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45953.387832291664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45953.387832291664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45953.387832291664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45953.387832291664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45953.387832291664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45953.387832291664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45953.387832291664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45953.387832291664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45953.387832291664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45953.387832291664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45953.387832291664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45953.387832291664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45953.387832291664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45953.387832291664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45953.387832291664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45953.387832291664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45953.387832291664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45953.387832291664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45953.387832291664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45953.387832291664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45953.387832291664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45953.387832291664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45953.387832291664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45953.387832291664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45953.387832291664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45953.387832291664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45953.387832291664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45953.387832291664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45953.387832291664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45953.387832291664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45953.387832291664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45953.387832291664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45953.387832291664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45953.387832291664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45953.387832291664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45953.387832291664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45953.387832291664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45953.387832291664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45953.387832291664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45953.387832291664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45953.387832291664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45953.387832291664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45953.387832291664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45953.387832291664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45953.387832291664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45953.387832291664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45953.387832291664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45953.387832291664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45953.387832291664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45953.387832291664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45953.387832291664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45953.387832291664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45953.387832291664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45953.387832291664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45953.387832291664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ref="G1050:G1113" ca="1" si="17">IFERROR(NOW()-F1050,"-")</f>
        <v>45953.387832291664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45953.387832291664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45953.387832291664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45953.387832291664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45953.387832291664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45953.387832291664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45953.387832291664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45953.387832291664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45953.387832291664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45953.387832291664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45953.387832291664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45953.387832291664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45953.387832291664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45953.387832291664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45953.387832291664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45953.387832291664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45953.387832291664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45953.387832291664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45953.387832291664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45953.387832291664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45953.387832291664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45953.387832291664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45953.387832291664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45953.387832291664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45953.387832291664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45953.387832291664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45953.387832291664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45953.387832291664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45953.387832291664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45953.387832291664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45953.387832291664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45953.387832291664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45953.387832291664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45953.387832291664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45953.387832291664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45953.387832291664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45953.387832291664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45953.387832291664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45953.387832291664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45953.387832291664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45953.387832291664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45953.387832291664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45953.387832291664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45953.387832291664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45953.387832291664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45953.387832291664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45953.387832291664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45953.387832291664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45953.387832291664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45953.387832291664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45953.387832291664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45953.387832291664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45953.387832291664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45953.387832291664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45953.387832291664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45953.387832291664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45953.387832291664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45953.387832291664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45953.387832291664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45953.387832291664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45953.387832291664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45953.387832291664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45953.387832291664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45953.387832291664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ref="G1114:G1128" ca="1" si="18">IFERROR(NOW()-F1114,"-")</f>
        <v>45953.387832291664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45953.387832291664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45953.387832291664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45953.387832291664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45953.387832291664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45953.387832291664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45953.387832291664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45953.387832291664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45953.387832291664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45953.387832291664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45953.387832291664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45953.387832291664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45953.387832291664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45953.387832291664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45953.387832291664</v>
      </c>
      <c r="H1128" s="22"/>
      <c r="I1128" s="19" t="str">
        <f>IFERROR(VLOOKUP(D1128,DB!A:F,6,0),"")</f>
        <v/>
      </c>
      <c r="J1128" s="18" t="str">
        <f>IFERROR(VLOOKUP(D1128,DB!A:G,7,0),"")</f>
        <v/>
      </c>
      <c r="K1128" s="47"/>
      <c r="L1128" s="23" t="str">
        <f>IFERROR(VLOOKUP(D1128,DB!A:I,9,0),"")</f>
        <v/>
      </c>
    </row>
  </sheetData>
  <dataValidations count="2">
    <dataValidation allowBlank="1" showInputMessage="1" showErrorMessage="1" sqref="E1" xr:uid="{5914219A-CB83-432D-936A-CC0CB6F3982A}"/>
    <dataValidation type="list" allowBlank="1" showInputMessage="1" showErrorMessage="1" sqref="E2:E11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249.90711469906819</v>
      </c>
      <c r="H2" s="101">
        <v>45703.474768518521</v>
      </c>
      <c r="I2" s="98" t="str">
        <f>IFERROR(VLOOKUP(D2,DB!A:F,6,0),"")</f>
        <v>SCECO</v>
      </c>
      <c r="J2" s="98" t="str">
        <f>IFERROR(VLOOKUP(D2,DB!A:G,7,0),"")</f>
        <v>Dead</v>
      </c>
      <c r="K2" s="103" t="s">
        <v>39092</v>
      </c>
      <c r="L2" s="95" t="str">
        <f>IFERROR(VLOOKUP(D2,DB!A:I,9,0),"")</f>
        <v>Latis</v>
      </c>
    </row>
    <row r="3" spans="1:16" ht="15" customHeight="1">
      <c r="A3" s="121"/>
      <c r="B3" s="121" t="str">
        <f>IFERROR(VLOOKUP(D3,DB!A:K,11,0),"")</f>
        <v/>
      </c>
      <c r="C3" s="122"/>
      <c r="D3" s="123"/>
      <c r="E3" s="100"/>
      <c r="F3" s="125"/>
      <c r="G3" s="126">
        <f ca="1">IFERROR(NOW()-F3,"")</f>
        <v>45953.387832291664</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45953.387832291664</v>
      </c>
      <c r="H4" s="125"/>
      <c r="I4" s="121" t="str">
        <f>IFERROR(VLOOKUP(D4,DB!A:F,6,0),"")</f>
        <v/>
      </c>
      <c r="J4" s="121" t="str">
        <f>IFERROR(VLOOKUP(D4,DB!A:G,7,0),"")</f>
        <v/>
      </c>
      <c r="K4" s="127"/>
      <c r="L4" s="123" t="str">
        <f>IFERROR(VLOOKUP(D4,DB!A:I,9,0),"")</f>
        <v/>
      </c>
    </row>
    <row r="5" spans="1:16" ht="15" customHeight="1">
      <c r="A5" s="121"/>
      <c r="B5" s="121" t="str">
        <f>IFERROR(VLOOKUP(D5,DB!A:K,11,0),"")</f>
        <v/>
      </c>
      <c r="C5" s="122"/>
      <c r="D5" s="103"/>
      <c r="E5" s="100"/>
      <c r="F5" s="125"/>
      <c r="G5" s="126">
        <f ca="1">IFERROR(NOW()-F5,"")</f>
        <v>45953.387832291664</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45953.387832291664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45953.387832291664</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45953.387832291664</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45953.387832291664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45953.387832291664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45953.387832291664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45953.387832291664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c r="E13" s="100"/>
      <c r="F13" s="125"/>
      <c r="G13" s="126">
        <f ca="1">IFERROR(NOW()-F13,"")</f>
        <v>45953.387832291664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45953.387832291664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c r="E15" s="100"/>
      <c r="F15" s="125"/>
      <c r="G15" s="126">
        <f ca="1">IFERROR(NOW()-F15,"")</f>
        <v>45953.387832291664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45953.387832291664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45953.387832291664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45953.387832291664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45953.387832291664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45953.387832291664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45953.387832291664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45953.387832291664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45953.387832291664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45953.387832291664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45953.387832291664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45953.387832291664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45953.387832291664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45953.387832291664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45953.387832291664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45953.387832291664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45953.387832291664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45953.387832291664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45953.387832291664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45953.387832291664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45953.387832291664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45953.387832291664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45953.387832291664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45953.387832291664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45953.387832291664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45953.387832291664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45953.387832291664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45953.387832291664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45953.387832291664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45953.387832291664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45953.387832291664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45953.387832291664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45953.387832291664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45953.387832291664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45953.387832291664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45953.387832291664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45953.387832291664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45953.387832291664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45953.387832291664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45953.387832291664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45953.387832291664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45953.387832291664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45953.387832291664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45953.387832291664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45953.387832291664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45953.387832291664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45953.387832291664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45953.387832291664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45953.387832291664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45953.387832291664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45953.387832291664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45953.387832291664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45953.387832291664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45953.387832291664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45953.387832291664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45953.387832291664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45953.387832291664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45953.387832291664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45953.387832291664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45953.387832291664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45953.387832291664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45953.387832291664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45953.387832291664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45953.387832291664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45953.387832291664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45953.387832291664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45953.387832291664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45953.387832291664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45953.387832291664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45953.387832291664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45953.387832291664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45953.387832291664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45953.387832291664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45953.387832291664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45953.387832291664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45953.387832291664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45953.387832291664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45953.387832291664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45953.387832291664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45953.387832291664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45953.387832291664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45953.387832291664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45953.387832291664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45953.387832291664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45953.387832291664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45953.387832291664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45953.387832291664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45953.387832291664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45953.387832291664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45953.387832291664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45953.387832291664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45953.387832291664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45953.387832291664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45953.387832291664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45953.387832291664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45953.387832291664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45953.387832291664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45953.387832291664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45953.387832291664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45953.387832291664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45953.387832291664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45953.387832291664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45953.387832291664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45953.387832291664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45953.387832291664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45953.387832291664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45953.387832291664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45953.387832291664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45953.387832291664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45953.387832291664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45953.387832291664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45953.387832291664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45953.387832291664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45953.387832291664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45953.387832291664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45953.387832291664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45953.387832291664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45953.387832291664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45953.387832291664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45953.387832291664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45953.387832291664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45953.387832291664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45953.387832291664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45953.387832291664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45953.387832291664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45953.387832291664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45953.387832291664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45953.387832291664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45953.387832291664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45953.387832291664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45953.387832291664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45953.387832291664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45953.387832291664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45953.387832291664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45953.387832291664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45953.387832291664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45953.387832291664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45953.387832291664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45953.387832291664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45953.387832291664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45953.387832291664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45953.387832291664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45953.387832291664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45953.387832291664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45953.387832291664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45953.387832291664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45953.387832291664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45953.387832291664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45953.387832291664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45953.387832291664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45953.387832291664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45953.387832291664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45953.387832291664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45953.387832291664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45953.387832291664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45953.387832291664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45953.387832291664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45953.387832291664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45953.387832291664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45953.387832291664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45953.387832291664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45953.387832291664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45953.387832291664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45953.387832291664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45953.387832291664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45953.387832291664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45953.387832291664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45953.387832291664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45953.387832291664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45953.387832291664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45953.387832291664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45953.387832291664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45953.387832291664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45953.387832291664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45953.387832291664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45953.387832291664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45953.387832291664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45953.387832291664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45953.387832291664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45953.387832291664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45953.387832291664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45953.387832291664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45953.387832291664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45953.387832291664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45953.387832291664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45953.387832291664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45953.387832291664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45953.387832291664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45953.387832291664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45953.387832291664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45953.387832291664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45953.387832291664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45953.387832291664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45953.387832291664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45953.387832291664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45953.387832291664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45953.387832291664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45953.387832291664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45953.387832291664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45953.387832291664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45953.387832291664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45953.387832291664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45953.387832291664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45953.387832291664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45953.387832291664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45953.387832291664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45953.387832291664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45953.387832291664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45953.387832291664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45953.387832291664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45953.387832291664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45953.387832291664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45953.387832291664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45953.387832291664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45953.387832291664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45953.387832291664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45953.387832291664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45953.387832291664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45953.387832291664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45953.387832291664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45953.387832291664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45953.387832291664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45953.387832291664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45953.387832291664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45953.387832291664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45953.387832291664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45953.387832291664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45953.387832291664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45953.387832291664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45953.387832291664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45953.387832291664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45953.387832291664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45953.387832291664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45953.387832291664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45953.387832291664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45953.387832291664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45953.387832291664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45953.387832291664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45953.387832291664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45953.387832291664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45953.387832291664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45953.387832291664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45953.387832291664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45953.387832291664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45953.387832291664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45953.387832291664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45953.387832291664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45953.387832291664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45953.387832291664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45953.387832291664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45953.387832291664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45953.387832291664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45953.387832291664</v>
      </c>
      <c r="H267" s="125"/>
      <c r="I267" s="121" t="str">
        <f>IFERROR(VLOOKUP(D267,DB!A:F,6,0),"")</f>
        <v/>
      </c>
      <c r="J267" s="121" t="str">
        <f>IFERROR(VLOOKUP(D267,DB!A:G,7,0),"")</f>
        <v/>
      </c>
      <c r="K267" s="127"/>
      <c r="L267" s="123" t="str">
        <f>IFERROR(VLOOKUP(D267,DB!A:I,9,0),"")</f>
        <v/>
      </c>
    </row>
    <row r="268" spans="1:12" ht="15" customHeight="1">
      <c r="A268" s="128"/>
      <c r="B268" s="128" t="str">
        <f>IFERROR(VLOOKUP(D268,DB!A:K,11,0),"")</f>
        <v/>
      </c>
      <c r="C268" s="129"/>
      <c r="D268" s="130"/>
      <c r="E268" s="131"/>
      <c r="F268" s="132"/>
      <c r="G268" s="133">
        <f ca="1">IFERROR(NOW()-F268,"")</f>
        <v>45953.387832291664</v>
      </c>
      <c r="H268" s="132"/>
      <c r="I268" s="128" t="str">
        <f>IFERROR(VLOOKUP(D268,DB!A:F,6,0),"")</f>
        <v/>
      </c>
      <c r="J268" s="128" t="str">
        <f>IFERROR(VLOOKUP(D268,DB!A:G,7,0),"")</f>
        <v/>
      </c>
      <c r="K268" s="134"/>
      <c r="L268" s="130" t="str">
        <f>IFERROR(VLOOKUP(D268,DB!A:I,9,0),"")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tabSelected="1" workbookViewId="0">
      <selection activeCell="K13" sqref="K1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61.55577210647607</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39079</v>
      </c>
      <c r="F3" s="38">
        <v>45926.188877314817</v>
      </c>
      <c r="G3" s="146">
        <f t="shared" ref="G3" ca="1" si="0">IFERROR(NOW()-F3,"")</f>
        <v>27.198954976847745</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8.6162582175893476</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39079</v>
      </c>
      <c r="F5" s="155">
        <v>45948.661111111112</v>
      </c>
      <c r="G5" s="156">
        <f ca="1">IFERROR(NOW()-F5,"")</f>
        <v>4.7267211805519764</v>
      </c>
      <c r="H5" s="155">
        <v>45948.661111111112</v>
      </c>
      <c r="I5" s="154" t="str">
        <f>IFERROR(VLOOKUP(D5,DB!A:F,6,0),"")</f>
        <v>SCECO</v>
      </c>
      <c r="J5" s="154" t="str">
        <f>IFERROR(VLOOKUP(D5,DB!A:G,7,0),"")</f>
        <v>Dead</v>
      </c>
      <c r="K5" s="154" t="s">
        <v>39100</v>
      </c>
      <c r="L5" s="154" t="str">
        <f>IFERROR(VLOOKUP(D5,DB!A:I,9,0),"")</f>
        <v>Latis</v>
      </c>
    </row>
    <row r="6" spans="1:13" ht="15">
      <c r="A6" s="154" t="s">
        <v>39101</v>
      </c>
      <c r="B6" s="154" t="str">
        <f>IFERROR(VLOOKUP(D6,DB!A:K,11,0),"")</f>
        <v>R5</v>
      </c>
      <c r="C6" s="154">
        <v>4</v>
      </c>
      <c r="D6" s="154" t="s">
        <v>38181</v>
      </c>
      <c r="E6" s="154" t="s">
        <v>38998</v>
      </c>
      <c r="F6" s="155">
        <v>45953.324178240742</v>
      </c>
      <c r="G6" s="156">
        <f ca="1">IFERROR(NOW()-F6,"")</f>
        <v>6.3654050922195893E-2</v>
      </c>
      <c r="H6" s="155">
        <v>45953.303553240738</v>
      </c>
      <c r="I6" s="154" t="str">
        <f>IFERROR(VLOOKUP(D6,DB!A:F,6,0),"")</f>
        <v>SCECO</v>
      </c>
      <c r="J6" s="154" t="str">
        <f>IFERROR(VLOOKUP(D6,DB!A:G,7,0),"")</f>
        <v>Haj Removal</v>
      </c>
      <c r="K6" s="154" t="s">
        <v>39102</v>
      </c>
      <c r="L6" s="154" t="str">
        <f>IFERROR(VLOOKUP(D6,DB!A:I,9,0),"")</f>
        <v>Latis</v>
      </c>
    </row>
    <row r="7" spans="1:13" ht="15">
      <c r="A7" s="154" t="s">
        <v>39103</v>
      </c>
      <c r="B7" s="154" t="str">
        <f>IFERROR(VLOOKUP(D7,DB!A:K,11,0),"")</f>
        <v>R5</v>
      </c>
      <c r="C7" s="154">
        <v>1</v>
      </c>
      <c r="D7" s="154" t="s">
        <v>38444</v>
      </c>
      <c r="E7" s="154" t="s">
        <v>38998</v>
      </c>
      <c r="F7" s="155">
        <v>45953.371400462966</v>
      </c>
      <c r="G7" s="156">
        <f ca="1">IFERROR(NOW()-F7,"")</f>
        <v>1.6431828698841855E-2</v>
      </c>
      <c r="H7" s="155">
        <v>45953.365590277775</v>
      </c>
      <c r="I7" s="154" t="str">
        <f>IFERROR(VLOOKUP(D7,DB!A:F,6,0),"")</f>
        <v>SCECO</v>
      </c>
      <c r="J7" s="154" t="str">
        <f>IFERROR(VLOOKUP(D7,DB!A:G,7,0),"")</f>
        <v>Haj Removal</v>
      </c>
      <c r="K7" s="154" t="s">
        <v>39102</v>
      </c>
      <c r="L7" s="154" t="str">
        <f>IFERROR(VLOOKUP(D7,DB!A:I,9,0),"")</f>
        <v>Latis</v>
      </c>
    </row>
    <row r="8" spans="1:13" ht="15">
      <c r="A8" s="160"/>
      <c r="B8" s="160" t="str">
        <f>IFERROR(VLOOKUP(D8,DB!A:K,11,0),"")</f>
        <v/>
      </c>
      <c r="C8" s="160"/>
      <c r="D8" s="160"/>
      <c r="E8" s="160"/>
      <c r="F8" s="161"/>
      <c r="G8" s="162">
        <f ca="1">IFERROR(NOW()-F8,"")</f>
        <v>45953.387832291664</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45953.387832291664</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45953.387832291664</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45953.387832291664</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45953.387832291664</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45953.387832291664</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45953.387832291664</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45953.387832291664</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45953.387832291664</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45953.387832291664</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45953.387832291664</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45953.387832291664</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45953.387832291664</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45953.387832291664</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45953.387832291664</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45953.387832291664</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45953.387832291664</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45953.387832291664</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45953.387832291664</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45953.387832291664</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45953.387832291664</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45953.387832291664</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45953.387832291664</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45953.387832291664</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45953.387832291664</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45953.387832291664</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45953.387832291664</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45953.387832291664</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45953.387832291664</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45953.387832291664</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45953.387832291664</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45953.387832291664</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45953.387832291664</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45953.387832291664</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45953.387832291664</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45953.387832291664</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45953.387832291664</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45953.387832291664</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45953.387832291664</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45953.387832291664</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45953.387832291664</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45953.387832291664</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45953.387832291664</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45953.387832291664</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45953.387832291664</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45953.387832291664</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45953.387832291664</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45953.387832291664</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45953.387832291664</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45953.387832291664</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45953.387832291664</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45953.387832291664</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45953.387832291664</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45953.387832291664</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45953.387832291664</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45953.387832291664</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45953.387832291664</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45953.387832291664</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45953.387832291664</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45953.387832291664</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45953.387832291664</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45953.387832291664</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45953.387832291664</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45953.387832291664</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45953.387832291664</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45953.387832291664</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45953.387832291664</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45953.387832291664</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45953.387832291664</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45953.387832291664</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45953.387832291664</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45953.387832291664</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45953.387832291664</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45953.387832291664</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45953.387832291664</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45953.387832291664</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45953.387832291664</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45953.387832291664</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45953.387832291664</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45953.387832291664</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45953.387832291664</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45953.387832291664</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45953.387832291664</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45953.387832291664</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45953.387832291664</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45953.387832291664</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45953.387832291664</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45953.387832291664</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45953.387832291664</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45953.387832291664</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45953.387832291664</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45953.387832291664</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45953.387832291664</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45953.387832291664</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45953.387832291664</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45953.387832291664</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45953.387832291664</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45953.387832291664</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45953.387832291664</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45953.387832291664</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45953.387832291664</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45953.387832291664</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45953.387832291664</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45953.387832291664</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45953.387832291664</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45953.387832291664</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45953.387832291664</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45953.387832291664</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45953.387832291664</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45953.387832291664</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45953.387832291664</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45953.387832291664</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45953.387832291664</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45953.387832291664</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45953.387832291664</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45953.387832291664</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45953.387832291664</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45953.387832291664</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45953.387832291664</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45953.387832291664</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45953.387832291664</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45953.387832291664</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45953.387832291664</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45953.387832291664</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45953.387832291664</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45953.387832291664</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45953.387832291664</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45953.387832291664</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45953.387832291664</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45953.387832291664</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45953.387832291664</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45953.387832291664</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45953.387832291664</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45953.387832291664</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45953.387832291664</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45953.387832291664</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45953.387832291664</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45953.387832291664</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45953.387832291664</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45953.387832291664</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45953.387832291664</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45953.387832291664</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45953.387832291664</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45953.387832291664</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45953.387832291664</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45953.387832291664</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45953.387832291664</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45953.387832291664</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45953.387832291664</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45953.387832291664</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45953.387832291664</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45953.387832291664</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45953.387832291664</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45953.387832291664</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45953.387832291664</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45953.387832291664</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45953.387832291664</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45953.387832291664</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45953.387832291664</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45953.387832291664</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45953.387832291664</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45953.387832291664</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45953.387832291664</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45953.387832291664</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45953.387832291664</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45953.387832291664</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45953.387832291664</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45953.387832291664</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45953.387832291664</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45953.387832291664</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45953.387832291664</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45953.387832291664</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45953.387832291664</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45953.387832291664</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45953.387832291664</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45953.387832291664</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45953.387832291664</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45953.387832291664</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45953.387832291664</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45953.387832291664</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45953.387832291664</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45953.387832291664</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45953.387832291664</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45953.387832291664</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45953.387832291664</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45953.387832291664</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45953.387832291664</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45953.387832291664</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45953.387832291664</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45953.387832291664</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45953.387832291664</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45953.387832291664</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45953.387832291664</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45953.387832291664</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45953.387832291664</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45953.387832291664</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45953.387832291664</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45953.387832291664</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45953.387832291664</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45953.387832291664</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45953.387832291664</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45953.387832291664</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45953.387832291664</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45953.387832291664</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45953.387832291664</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45953.387832291664</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45953.387832291664</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45953.387832291664</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45953.387832291664</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45953.387832291664</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45953.387832291664</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45953.387832291664</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45953.387832291664</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45953.387832291664</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45953.387832291664</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45953.387832291664</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45953.387832291664</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45953.387832291664</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45953.387832291664</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45953.387832291664</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45953.387832291664</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45953.387832291664</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45953.387832291664</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45953.387832291664</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45953.387832291664</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45953.387832291664</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45953.387832291664</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45953.387832291664</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45953.387832291664</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45953.387832291664</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45953.387832291664</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45953.387832291664</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45953.387832291664</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45953.387832291664</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45953.387832291664</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45953.387832291664</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45953.387832291664</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45953.387832291664</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45953.387832291664</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45953.387832291664</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45953.387832291664</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45953.387832291664</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45953.387832291664</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45953.387832291664</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45953.387832291664</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45953.387832291664</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45953.387832291664</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45953.387832291664</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45953.387832291664</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45953.387832291664</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45953.387832291664</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45953.387832291664</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45953.387832291664</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45953.387832291664</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45953.387832291664</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45953.387832291664</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45953.387832291664</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45953.387832291664</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45953.387832291664</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45953.387832291664</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45953.387832291664</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45953.387832291664</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45953.387832291664</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45953.387832291664</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45953.387832291664</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45953.387832291664</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45953.387832291664</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45953.387832291664</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45953.387832291664</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45953.387832291664</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45953.387832291664</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45953.387832291664</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45953.387832291664</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45953.387832291664</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45953.387832291664</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45953.387832291664</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45953.387832291664</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45953.387832291664</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45953.387832291664</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45953.387832291664</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45953.387832291664</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45953.387832291664</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45953.387832291664</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45953.387832291664</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45953.387832291664</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45953.387832291664</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45953.387832291664</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45953.387832291664</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45953.387832291664</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45953.387832291664</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45953.387832291664</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45953.387832291664</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45953.387832291664</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45953.387832291664</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45953.387832291664</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45953.387832291664</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45953.387832291664</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45953.387832291664</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45953.387832291664</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45953.387832291664</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45953.387832291664</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45953.387832291664</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45953.387832291664</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45953.387832291664</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45953.387832291664</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45953.387832291664</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45953.387832291664</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45953.387832291664</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45953.387832291664</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45953.387832291664</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45953.387832291664</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45953.387832291664</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45953.387832291664</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45953.387832291664</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45953.387832291664</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45953.387832291664</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45953.387832291664</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45953.387832291664</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45953.387832291664</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45953.387832291664</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45953.387832291664</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45953.387832291664</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45953.387832291664</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45953.387832291664</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45953.387832291664</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45953.387832291664</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45953.387832291664</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45953.387832291664</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45953.387832291664</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45953.387832291664</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45953.387832291664</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45953.387832291664</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45953.387832291664</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45953.387832291664</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45953.387832291664</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45953.387832291664</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45953.387832291664</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45953.387832291664</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45953.387832291664</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45953.387832291664</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45953.387832291664</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45953.387832291664</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45953.387832291664</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45953.387832291664</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45953.387832291664</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45953.387832291664</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45953.387832291664</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45953.387832291664</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45953.387832291664</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45953.387832291664</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45953.387832291664</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45953.387832291664</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45953.387832291664</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45953.387832291664</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45953.387832291664</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45953.387832291664</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45953.387832291664</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45953.387832291664</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45953.387832291664</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45953.387832291664</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45953.387832291664</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45953.387832291664</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45953.387832291664</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45953.387832291664</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45953.387832291664</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45953.387832291664</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45953.387832291664</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45953.387832291664</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45953.387832291664</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45953.387832291664</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45953.387832291664</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45953.387832291664</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45953.387832291664</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45953.387832291664</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45953.387832291664</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45953.387832291664</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45953.387832291664</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45953.387832291664</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45953.387832291664</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45953.387832291664</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45953.387832291664</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45953.387832291664</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45953.387832291664</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45953.387832291664</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45953.387832291664</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45953.387832291664</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45953.387832291664</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45953.387832291664</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45953.387832291664</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45953.387832291664</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45953.387832291664</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45953.387832291664</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45953.387832291664</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45953.387832291664</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45953.387832291664</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45953.387832291664</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45953.387832291664</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45953.387832291664</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45953.387832291664</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45953.387832291664</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45953.387832291664</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45953.387832291664</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45953.387832291664</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45953.387832291664</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45953.387832291664</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45953.387832291664</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45953.387832291664</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45953.387832291664</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45953.387832291664</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45953.387832291664</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45953.387832291664</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45953.387832291664</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45953.387832291664</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45953.387832291664</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45953.387832291664</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45953.387832291664</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45953.387832291664</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45953.387832291664</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45953.387832291664</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45953.387832291664</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45953.387832291664</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45953.387832291664</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45953.387832291664</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45953.387832291664</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45953.387832291664</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45953.387832291664</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45953.387832291664</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45953.387832291664</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45953.387832291664</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45953.387832291664</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45953.387832291664</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45953.387832291664</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45953.387832291664</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45953.387832291664</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45953.387832291664</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45953.387832291664</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45953.387832291664</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45953.387832291664</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45953.387832291664</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45953.387832291664</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45953.387832291664</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45953.387832291664</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45953.387832291664</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45953.387832291664</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45953.387832291664</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45953.387832291664</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45953.387832291664</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45953.387832291664</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45953.387832291664</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45953.387832291664</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45953.387832291664</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45953.387832291664</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45953.387832291664</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45953.387832291664</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45953.387832291664</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45953.387832291664</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45953.387832291664</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45953.387832291664</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45953.387832291664</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45953.387832291664</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45953.387832291664</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45953.387832291664</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45953.387832291664</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45953.387832291664</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45953.387832291664</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45953.387832291664</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45953.387832291664</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45953.387832291664</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45953.387832291664</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45953.387832291664</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45953.387832291664</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45953.387832291664</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45953.387832291664</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45953.387832291664</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45953.387832291664</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45953.387832291664</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45953.387832291664</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45953.387832291664</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45953.387832291664</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45953.387832291664</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45953.387832291664</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45953.387832291664</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45953.387832291664</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45953.387832291664</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45953.387832291664</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45953.387832291664</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45953.387832291664</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45953.387832291664</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45953.387832291664</v>
      </c>
      <c r="H496" s="161"/>
      <c r="I496" s="160" t="str">
        <f>IFERROR(VLOOKUP(D496,DB!A:F,6,0),"")</f>
        <v/>
      </c>
      <c r="J496" s="160" t="str">
        <f>IFERROR(VLOOKUP(D496,DB!A:G,7,0),"")</f>
        <v/>
      </c>
      <c r="K496" s="160"/>
      <c r="L496" s="160" t="str">
        <f>IFERROR(VLOOKUP(D496,DB!A:I,9,0),"")</f>
        <v/>
      </c>
    </row>
    <row r="497" spans="1:12" ht="15">
      <c r="A497" s="160"/>
      <c r="B497" s="160" t="str">
        <f>IFERROR(VLOOKUP(D497,DB!A:K,11,0),"")</f>
        <v/>
      </c>
      <c r="C497" s="160"/>
      <c r="D497" s="160"/>
      <c r="E497" s="160"/>
      <c r="F497" s="161"/>
      <c r="G497" s="162">
        <f ca="1">IFERROR(NOW()-F497,"")</f>
        <v>45953.387832291664</v>
      </c>
      <c r="H497" s="161"/>
      <c r="I497" s="160" t="str">
        <f>IFERROR(VLOOKUP(D497,DB!A:F,6,0),"")</f>
        <v/>
      </c>
      <c r="J497" s="160" t="str">
        <f>IFERROR(VLOOKUP(D497,DB!A:G,7,0),"")</f>
        <v/>
      </c>
      <c r="K497" s="160"/>
      <c r="L497" s="160" t="str">
        <f>IFERROR(VLOOKUP(D497,DB!A:I,9,0),"")</f>
        <v/>
      </c>
    </row>
    <row r="498" spans="1:12" ht="15">
      <c r="A498" s="160"/>
      <c r="B498" s="160" t="str">
        <f>IFERROR(VLOOKUP(D498,DB!A:K,11,0),"")</f>
        <v/>
      </c>
      <c r="C498" s="160"/>
      <c r="D498" s="160"/>
      <c r="E498" s="160"/>
      <c r="F498" s="161"/>
      <c r="G498" s="162">
        <f ca="1">IFERROR(NOW()-F498,"")</f>
        <v>45953.387832291664</v>
      </c>
      <c r="H498" s="161"/>
      <c r="I498" s="160" t="str">
        <f>IFERROR(VLOOKUP(D498,DB!A:F,6,0),"")</f>
        <v/>
      </c>
      <c r="J498" s="160" t="str">
        <f>IFERROR(VLOOKUP(D498,DB!A:G,7,0),"")</f>
        <v/>
      </c>
      <c r="K498" s="160"/>
      <c r="L498" s="160" t="str">
        <f>IFERROR(VLOOKUP(D498,DB!A:I,9,0),"")</f>
        <v/>
      </c>
    </row>
    <row r="499" spans="1:12" ht="15"/>
    <row r="500" spans="1:12" ht="15"/>
    <row r="501" spans="1:12" ht="15"/>
    <row r="502" spans="1:12" ht="15"/>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8" ht="15"/>
    <row r="609" ht="15"/>
    <row r="611" ht="15"/>
    <row r="612" ht="15"/>
    <row r="613" ht="15"/>
    <row r="614" ht="15"/>
    <row r="616" ht="15"/>
    <row r="617" ht="15"/>
    <row r="624" ht="15"/>
    <row r="625" ht="15"/>
    <row r="626" ht="15"/>
    <row r="627" ht="15"/>
    <row r="628" ht="15"/>
    <row r="629" ht="15"/>
    <row r="632" ht="15"/>
    <row r="633" ht="15"/>
    <row r="634" ht="15"/>
    <row r="635" ht="15"/>
    <row r="636" ht="15"/>
    <row r="637" ht="15"/>
    <row r="638" ht="15"/>
    <row r="639" ht="15"/>
    <row r="640" ht="15"/>
    <row r="641" ht="15"/>
    <row r="642" ht="15"/>
    <row r="643"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9" ht="15"/>
    <row r="700" ht="15"/>
    <row r="737" ht="15"/>
    <row r="738" ht="15"/>
    <row r="739" ht="15"/>
    <row r="740" ht="15"/>
    <row r="741" ht="15"/>
    <row r="742" ht="15"/>
    <row r="743" ht="15"/>
    <row r="744" ht="15"/>
    <row r="745" ht="15"/>
    <row r="746"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7" ht="15"/>
    <row r="828" ht="15"/>
    <row r="829" ht="15"/>
    <row r="831" ht="15"/>
    <row r="832"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5" ht="15"/>
    <row r="866" ht="15"/>
    <row r="1036" ht="15"/>
    <row r="1037" ht="15"/>
    <row r="1038" ht="15"/>
    <row r="1039" ht="15"/>
    <row r="1040" ht="15"/>
    <row r="1041" ht="15"/>
    <row r="1047" ht="15"/>
    <row r="1048" ht="15"/>
    <row r="1049" ht="15"/>
    <row r="1050" ht="15"/>
    <row r="1051" ht="15"/>
    <row r="1052" ht="15"/>
    <row r="1053"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4" ht="15"/>
    <row r="1105" ht="15"/>
    <row r="1111" ht="15"/>
    <row r="1112" ht="15"/>
    <row r="1114" ht="15"/>
    <row r="1115" ht="15"/>
    <row r="1116" ht="15"/>
    <row r="1117" ht="15"/>
    <row r="1118" ht="15"/>
    <row r="1119" ht="15"/>
    <row r="1120" ht="15"/>
    <row r="1122" ht="15"/>
    <row r="1123" ht="15"/>
    <row r="1124"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3" ht="15"/>
    <row r="1194" ht="15"/>
    <row r="1195" ht="15"/>
    <row r="1196" ht="15"/>
    <row r="1197" ht="15"/>
    <row r="1198" ht="15"/>
    <row r="1199" ht="15"/>
    <row r="1200" ht="15"/>
    <row r="1201" ht="15"/>
    <row r="1202" ht="15"/>
    <row r="1203" ht="15"/>
    <row r="1204" ht="15"/>
    <row r="1205" ht="15"/>
    <row r="1206" ht="15"/>
    <row r="1208" ht="15"/>
    <row r="1209" ht="15"/>
    <row r="1210" ht="15"/>
    <row r="1211" ht="15"/>
    <row r="1212" ht="15"/>
    <row r="1213" ht="15"/>
    <row r="1214" ht="15"/>
    <row r="1215" ht="15"/>
    <row r="1216" ht="15"/>
    <row r="1217" ht="15"/>
    <row r="1218" ht="15"/>
    <row r="1219" ht="15"/>
    <row r="1222" ht="15"/>
    <row r="1223" ht="15"/>
    <row r="1224" ht="15"/>
    <row r="1225" ht="15"/>
    <row r="1226" ht="15"/>
    <row r="1227" ht="15"/>
    <row r="1228" ht="15"/>
    <row r="1230" ht="15"/>
    <row r="1231" ht="15"/>
    <row r="1232" ht="15"/>
    <row r="1233" ht="15"/>
    <row r="1234" ht="15"/>
    <row r="1235" ht="15"/>
    <row r="1236" ht="15"/>
    <row r="1237" ht="15"/>
    <row r="1238" ht="15"/>
    <row r="1239" ht="15"/>
    <row r="1240" ht="15"/>
    <row r="1242" ht="15"/>
    <row r="1243" ht="15"/>
    <row r="1244" ht="15"/>
    <row r="1245" ht="15"/>
    <row r="1246" ht="15"/>
    <row r="1247" ht="15"/>
    <row r="1248" ht="15"/>
    <row r="1249" ht="15"/>
    <row r="1250" ht="15"/>
    <row r="1251" ht="15"/>
    <row r="1259" ht="15"/>
    <row r="1260" ht="15"/>
    <row r="1263" ht="15"/>
    <row r="1264" ht="15"/>
    <row r="1265" ht="15"/>
    <row r="1266" ht="15"/>
    <row r="1267" ht="15"/>
    <row r="1268" ht="15"/>
    <row r="1269" ht="15"/>
    <row r="1270" ht="15"/>
    <row r="1273" ht="15"/>
    <row r="1274" ht="15"/>
    <row r="1275" ht="15"/>
    <row r="1276" ht="15"/>
    <row r="1277" ht="15"/>
    <row r="1278" ht="15"/>
    <row r="1279" ht="15"/>
    <row r="1280" ht="15"/>
    <row r="1281" ht="15"/>
    <row r="1282" ht="15"/>
    <row r="1283" ht="15"/>
    <row r="1284" ht="15"/>
    <row r="1286" ht="15"/>
    <row r="1287" ht="15"/>
    <row r="1288" ht="15"/>
    <row r="1291" ht="15"/>
    <row r="1293" ht="15"/>
    <row r="1295" ht="15"/>
    <row r="1298" ht="15"/>
    <row r="1299" ht="15"/>
    <row r="1300" ht="15"/>
    <row r="1302" ht="15"/>
    <row r="1304" ht="15"/>
    <row r="1305" ht="15"/>
    <row r="1306" ht="15"/>
    <row r="1307" ht="15"/>
    <row r="1308" ht="15"/>
    <row r="1310" ht="15"/>
    <row r="1311" ht="15"/>
    <row r="1312" ht="15"/>
    <row r="1313" ht="15"/>
    <row r="1315" ht="15"/>
    <row r="1317" ht="15"/>
    <row r="1318" ht="15"/>
    <row r="1320" ht="15"/>
    <row r="1321" ht="15"/>
    <row r="1323" ht="15"/>
    <row r="1325" ht="15"/>
  </sheetData>
  <dataValidations count="2">
    <dataValidation allowBlank="1" showInputMessage="1" showErrorMessage="1" sqref="E1" xr:uid="{920C6338-E771-4DAE-8C89-92A9093EA4DE}"/>
    <dataValidation type="list" allowBlank="1" showInputMessage="1" showErrorMessage="1" sqref="E2:E49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6"/>
  <sheetViews>
    <sheetView workbookViewId="0">
      <selection activeCell="E7" sqref="E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39104</v>
      </c>
      <c r="B2" s="105" t="str">
        <f>IFERROR(VLOOKUP(D2,DB!A:K,11,0),"")</f>
        <v>R6</v>
      </c>
      <c r="C2" s="107">
        <v>2</v>
      </c>
      <c r="D2" s="105" t="s">
        <v>32747</v>
      </c>
      <c r="E2" s="108" t="s">
        <v>38998</v>
      </c>
      <c r="F2" s="109"/>
      <c r="G2" s="78">
        <f ca="1">IFERROR(NOW()-F2,"-")</f>
        <v>45953.387832291664</v>
      </c>
      <c r="H2" s="109">
        <v>45953.335347222222</v>
      </c>
      <c r="I2" s="105" t="str">
        <f>IFERROR(VLOOKUP(D2,DB!A:F,6,0),"")</f>
        <v>SCECO</v>
      </c>
      <c r="J2" s="104" t="str">
        <f>IFERROR(VLOOKUP(D2,DB!A:G,7,0),"")</f>
        <v>Vandalized</v>
      </c>
      <c r="K2" s="110" t="s">
        <v>39105</v>
      </c>
      <c r="L2" s="111" t="str">
        <f>IFERROR(VLOOKUP(D2,DB!A:I,9,0),"")</f>
        <v>Latis</v>
      </c>
    </row>
    <row r="3" spans="1:16383" ht="31.5" customHeight="1">
      <c r="A3" s="106"/>
      <c r="B3" s="105" t="str">
        <f>IFERROR(VLOOKUP(D3,DB!A:K,11,0),"")</f>
        <v/>
      </c>
      <c r="C3" s="107"/>
      <c r="D3" s="105"/>
      <c r="E3" s="108"/>
      <c r="F3" s="109"/>
      <c r="G3" s="78">
        <f ca="1">IFERROR(NOW()-F3,"-")</f>
        <v>45953.387832291664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45953.387832291664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45953.387832291664</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45953.387832291664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45953.387832291664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45953.387832291664</v>
      </c>
      <c r="H8" s="109"/>
      <c r="I8" s="105" t="str">
        <f>IFERROR(VLOOKUP(D8,DB!A:F,6,0),"")</f>
        <v/>
      </c>
      <c r="J8" s="104" t="str">
        <f>IFERROR(VLOOKUP(D8,DB!A:G,7,0),"")</f>
        <v/>
      </c>
      <c r="K8" s="110"/>
      <c r="L8" s="111" t="str">
        <f>IFERROR(VLOOKUP(D8,DB!A:I,9,0),"")</f>
        <v/>
      </c>
    </row>
    <row r="9" spans="1:16383" ht="31.5" customHeight="1">
      <c r="A9" s="106"/>
      <c r="B9" s="105" t="str">
        <f>IFERROR(VLOOKUP(D9,DB!A:K,11,0),"")</f>
        <v/>
      </c>
      <c r="C9" s="107"/>
      <c r="D9"/>
      <c r="E9" s="108"/>
      <c r="F9" s="109"/>
      <c r="G9" s="78">
        <f ca="1">IFERROR(NOW()-F9,"-")</f>
        <v>45953.387832291664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45953.387832291664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45953.387832291664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45953.387832291664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45953.387832291664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45953.387832291664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45953.387832291664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45953.387832291664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45953.387832291664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45953.387832291664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45953.387832291664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45953.387832291664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45953.387832291664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45953.387832291664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45953.387832291664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45953.387832291664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45953.387832291664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45953.387832291664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45953.387832291664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45953.387832291664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45953.387832291664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45953.387832291664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45953.387832291664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45953.387832291664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45953.387832291664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45953.387832291664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45953.387832291664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45953.387832291664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45953.387832291664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45953.387832291664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45953.387832291664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45953.387832291664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45953.387832291664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45953.387832291664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45953.387832291664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45953.387832291664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45953.387832291664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45953.387832291664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45953.387832291664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45953.387832291664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45953.387832291664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45953.387832291664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45953.387832291664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45953.387832291664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45953.387832291664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45953.387832291664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45953.387832291664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45953.387832291664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45953.387832291664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45953.387832291664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45953.387832291664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45953.387832291664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45953.387832291664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45953.387832291664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45953.387832291664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45953.387832291664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45953.387832291664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45953.387832291664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45953.387832291664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45953.387832291664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45953.387832291664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45953.387832291664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45953.387832291664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45953.387832291664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45953.387832291664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45953.387832291664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45953.387832291664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45953.387832291664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45953.387832291664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45953.387832291664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45953.387832291664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45953.387832291664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45953.387832291664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45953.387832291664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45953.387832291664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45953.387832291664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45953.387832291664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45953.387832291664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45953.387832291664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45953.387832291664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45953.387832291664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45953.387832291664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45953.387832291664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45953.387832291664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45953.387832291664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45953.387832291664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45953.387832291664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45953.387832291664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45953.387832291664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45953.387832291664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45953.387832291664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45953.387832291664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45953.387832291664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45953.387832291664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45953.387832291664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45953.387832291664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45953.387832291664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45953.387832291664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45953.387832291664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45953.387832291664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45953.387832291664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45953.387832291664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45953.387832291664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45953.387832291664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45953.387832291664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45953.387832291664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45953.387832291664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45953.387832291664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45953.387832291664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45953.387832291664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45953.387832291664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45953.387832291664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45953.387832291664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45953.387832291664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45953.387832291664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45953.387832291664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45953.387832291664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45953.387832291664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45953.387832291664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45953.387832291664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45953.387832291664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45953.387832291664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45953.387832291664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45953.387832291664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45953.387832291664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45953.387832291664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45953.387832291664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45953.387832291664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45953.387832291664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45953.387832291664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45953.387832291664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45953.387832291664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45953.387832291664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45953.387832291664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45953.387832291664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45953.387832291664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45953.387832291664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45953.387832291664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45953.387832291664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45953.387832291664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45953.387832291664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45953.387832291664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45953.387832291664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45953.387832291664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45953.387832291664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45953.387832291664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45953.387832291664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45953.387832291664</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45953.387832291664</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45953.387832291664</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45953.387832291664</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45953.387832291664</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45953.387832291664</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45953.387832291664</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45953.387832291664</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45953.387832291664</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45953.387832291664</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45953.387832291664</v>
      </c>
      <c r="H166" s="109"/>
      <c r="I166" s="105" t="str">
        <f>IFERROR(VLOOKUP(D166,DB!A:F,6,0),"")</f>
        <v/>
      </c>
      <c r="J166" s="104" t="str">
        <f>IFERROR(VLOOKUP(D166,DB!A:G,7,0),"")</f>
        <v/>
      </c>
      <c r="K166" s="110"/>
      <c r="L166" s="111" t="str">
        <f>IFERROR(VLOOKUP(D166,DB!A:I,9,0),"")</f>
        <v/>
      </c>
    </row>
  </sheetData>
  <dataValidations count="2">
    <dataValidation allowBlank="1" showInputMessage="1" showErrorMessage="1" sqref="E1" xr:uid="{380493DB-286A-4683-AF55-C78F04945A49}"/>
    <dataValidation type="list" allowBlank="1" showInputMessage="1" showErrorMessage="1" sqref="E2:E1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2025-10-23T06:19:02Z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