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23" documentId="13_ncr:1_{F6CB121F-512D-4AA6-A0C1-0FB36C537598}" xr6:coauthVersionLast="47" xr6:coauthVersionMax="47" xr10:uidLastSave="{2B233B3B-3D31-4438-94B4-0996A50D43DE}"/>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1" i="5" l="1"/>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G6"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J4" i="5"/>
  <c r="J5" i="5"/>
  <c r="J6" i="5"/>
  <c r="I4" i="5"/>
  <c r="I5" i="5"/>
  <c r="I6" i="5"/>
  <c r="B4" i="5"/>
  <c r="B5" i="5"/>
  <c r="B6"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<sst xmlns="http://schemas.openxmlformats.org/spreadsheetml/2006/main" count="178594" uniqueCount="39083">
  <si>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</si>
  <si>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</si>
  <si>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</si>
  <si>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</si>
  <si>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</si>
  <si>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</si>
  <si>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</si>
  <si>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</si>
  <si>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</si>
  <si>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</si>
  <si>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</si>
  <si>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</si>
  <si>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</si>
  <si>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</si>
  <si>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</si>
  <si>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</si>
  <si>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</si>
  <si>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</si>
  <si>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</si>
  <si>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</si>
  <si>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</si>
  <si>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</si>
  <si>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</si>
  <si>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</si>
  <si>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</si>
  <si>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</si>
  <si>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</si>
  <si>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</si>
  <si>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</si>
  <si>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</si>
  <si>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</si>
  <si>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</si>
  <si>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</si>
  <si>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</si>
  <si>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</si>
  <si>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</si>
  <si>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</si>
  <si>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</si>
  <si>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</si>
  <si>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</si>
  <si>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</si>
  <si>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</si>
  <si>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</si>
  <si>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</si>
  <si>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</si>
  <si>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</si>
  <si>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</si>
  <si>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</si>
  <si>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</si>
  <si>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</si>
  <si>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</si>
  <si>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</si>
  <si>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</si>
  <si>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</si>
  <si>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</si>
  <si>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</si>
  <si>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</si>
  <si>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</si>
  <si>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</si>
  <si>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</si>
  <si>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</si>
  <si>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</si>
  <si>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</si>
  <si>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</si>
  <si>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</si>
  <si>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</si>
  <si>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</si>
  <si>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</si>
  <si>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</si>
  <si>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</si>
  <si>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</si>
  <si>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</si>
  <si>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</si>
  <si>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</si>
  <si>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</si>
  <si>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</si>
  <si>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</si>
  <si>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</si>
  <si>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</si>
  <si>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</si>
  <si>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</si>
  <si>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</si>
  <si>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</si>
  <si>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</si>
  <si>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</si>
  <si>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</si>
  <si>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</si>
  <si>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</si>
  <si>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</si>
  <si>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</si>
  <si>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</si>
  <si>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</si>
  <si>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</si>
  <si>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</si>
  <si>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</si>
  <si>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</si>
  <si>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</si>
  <si>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</si>
  <si>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</si>
  <si>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</si>
  <si>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</si>
  <si>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</si>
  <si>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</si>
  <si>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</si>
  <si>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</si>
  <si>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</si>
  <si>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</si>
  <si>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</si>
  <si>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</si>
  <si>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</si>
  <si>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</si>
  <si>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</si>
  <si>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</si>
  <si>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</si>
  <si>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</si>
  <si>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</si>
  <si>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</si>
  <si>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</si>
  <si>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</si>
  <si>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</si>
  <si>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</si>
  <si>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</si>
  <si>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</si>
  <si>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</si>
  <si>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</si>
  <si>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</si>
  <si>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</si>
  <si>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</si>
  <si>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</si>
  <si>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</si>
  <si>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</si>
  <si>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</si>
  <si>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</si>
  <si>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</si>
  <si>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</si>
  <si>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</si>
  <si>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</si>
  <si>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</si>
  <si>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</si>
  <si>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</si>
  <si>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</si>
  <si>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</si>
  <si>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</si>
  <si>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</si>
  <si>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</si>
  <si>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</si>
  <si>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</si>
  <si>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</si>
  <si>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</si>
  <si>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</si>
  <si>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</si>
  <si>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</si>
  <si>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</si>
  <si>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</si>
  <si>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</si>
  <si>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</si>
  <si>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</si>
  <si>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</si>
  <si>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</si>
  <si>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</si>
  <si>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</si>
  <si>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</si>
  <si>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</si>
  <si>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</si>
  <si>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</si>
  <si>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</si>
  <si>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</si>
  <si>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</si>
  <si>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</si>
  <si>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</si>
  <si>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</si>
  <si>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</si>
  <si>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</si>
  <si>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</si>
  <si>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</si>
  <si>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</si>
  <si>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</si>
  <si>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</si>
  <si>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</si>
  <si>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</si>
  <si>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</si>
  <si>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</si>
  <si>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</si>
  <si>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</si>
  <si>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</si>
  <si>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</si>
  <si>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</si>
  <si>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</si>
  <si>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</si>
  <si>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</si>
  <si>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</si>
  <si>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</si>
  <si>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</si>
  <si>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</si>
  <si>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</si>
  <si>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</si>
  <si>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</si>
  <si>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</si>
  <si>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</si>
  <si>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</si>
  <si>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</si>
  <si>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</si>
  <si>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</si>
  <si>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</si>
  <si>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</si>
  <si>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</si>
  <si>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</si>
  <si>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</si>
  <si>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</si>
  <si>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</si>
  <si>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</si>
  <si>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</si>
  <si>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</si>
  <si>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</si>
  <si>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</si>
  <si>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</si>
  <si>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</si>
  <si>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</si>
  <si>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</si>
  <si>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</si>
  <si>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</si>
  <si>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</si>
  <si>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</si>
  <si>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</si>
  <si>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</si>
  <si>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</si>
  <si>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</si>
  <si>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</si>
  <si>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</si>
  <si>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</si>
  <si>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</si>
  <si>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</si>
  <si>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</si>
  <si>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</si>
  <si>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</si>
  <si>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</si>
  <si>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</si>
  <si>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</si>
  <si>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</si>
  <si>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</si>
  <si>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</si>
  <si>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</si>
  <si>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</si>
  <si>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</si>
  <si>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</si>
  <si>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</si>
  <si>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</si>
  <si>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</si>
  <si>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</si>
  <si>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</si>
  <si>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</si>
  <si>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</si>
  <si>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</si>
  <si>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</si>
  <si>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</si>
  <si>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</si>
  <si>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</si>
  <si>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</si>
  <si>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</si>
  <si>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</si>
  <si>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</si>
  <si>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</si>
  <si>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</si>
  <si>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</si>
  <si>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</si>
  <si>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</si>
  <si>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</si>
  <si>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</si>
  <si>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</si>
  <si>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</si>
  <si>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</si>
  <si>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</si>
  <si>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</si>
  <si>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</si>
  <si>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</si>
  <si>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</si>
  <si>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</si>
  <si>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</si>
  <si>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</si>
  <si>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</si>
  <si>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</si>
  <si>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</si>
  <si>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</si>
  <si>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</si>
  <si>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</si>
  <si>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</si>
  <si>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</si>
  <si>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</si>
  <si>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</si>
  <si>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</si>
  <si>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</si>
  <si>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</si>
  <si>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</si>
  <si>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</si>
  <si>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</si>
  <si>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</si>
  <si>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</si>
  <si>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</si>
  <si>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</si>
  <si>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</si>
  <si>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</si>
  <si>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</si>
  <si>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</si>
  <si>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</si>
  <si>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</si>
  <si>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</si>
  <si>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</si>
  <si>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</si>
  <si>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</si>
  <si>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</si>
  <si>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</si>
  <si>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</si>
  <si>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</si>
  <si>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</si>
  <si>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</si>
  <si>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</si>
  <si>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</si>
  <si>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</si>
  <si>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</si>
  <si>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</si>
  <si>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</si>
  <si>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</si>
  <si>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</si>
  <si>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</si>
  <si>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</si>
  <si>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</si>
  <si>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</si>
  <si>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</si>
  <si>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</si>
  <si>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</si>
  <si>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</si>
  <si>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</si>
  <si>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</si>
  <si>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</si>
  <si>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</si>
  <si>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</si>
  <si>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</si>
  <si>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</si>
  <si>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</si>
  <si>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</si>
  <si>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</si>
  <si>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</si>
  <si>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</si>
  <si>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</si>
  <si>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</si>
  <si>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</si>
  <si>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</si>
  <si>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</si>
  <si>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</si>
  <si>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</si>
  <si>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</si>
  <si>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</si>
  <si>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</si>
  <si>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</si>
  <si>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</si>
  <si>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</si>
  <si>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</si>
  <si>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</si>
  <si>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</si>
  <si>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</si>
  <si>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</si>
  <si>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</si>
  <si>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</si>
  <si>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</si>
  <si>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</si>
  <si>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</si>
  <si>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</si>
  <si>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</si>
  <si>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</si>
  <si>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</si>
  <si>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</si>
  <si>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</si>
  <si>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</si>
  <si>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</si>
  <si>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</si>
  <si>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</si>
  <si>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</si>
  <si>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</si>
  <si>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</si>
  <si>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</si>
  <si>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</si>
  <si>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</si>
  <si>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</si>
  <si>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</si>
  <si>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</si>
  <si>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</si>
  <si>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</si>
  <si>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</si>
  <si>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</si>
  <si>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</si>
  <si>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</si>
  <si>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</si>
  <si>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</si>
  <si>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</si>
  <si>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</si>
  <si>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</si>
  <si>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</si>
  <si>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</si>
  <si>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</si>
  <si>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</si>
  <si>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</si>
  <si>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</si>
  <si>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</si>
  <si>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</si>
  <si>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</si>
  <si>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</si>
  <si>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</si>
  <si>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</si>
  <si>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</si>
  <si>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</si>
  <si>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</si>
  <si>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</si>
  <si>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</si>
  <si>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</si>
  <si>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</si>
  <si>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</si>
  <si>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</si>
  <si>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</si>
  <si>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</si>
  <si>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</si>
  <si>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</si>
  <si>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</si>
  <si>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</si>
  <si>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</si>
  <si>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</si>
  <si>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</si>
  <si>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</si>
  <si>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</si>
  <si>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</si>
  <si>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</si>
  <si>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</si>
  <si>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</si>
  <si>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</si>
  <si>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</si>
  <si>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</si>
  <si>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</si>
  <si>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</si>
  <si>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</si>
  <si>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</si>
  <si>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</si>
  <si>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</si>
  <si>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</si>
  <si>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</si>
  <si>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</si>
  <si>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</si>
  <si>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</si>
  <si>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</si>
  <si>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</si>
  <si>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</si>
  <si>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</si>
  <si>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</si>
  <si>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</si>
  <si>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</si>
  <si>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</si>
  <si>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</si>
  <si>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</si>
  <si>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</si>
  <si>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</si>
  <si>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</si>
  <si>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</si>
  <si>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</si>
  <si>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</si>
  <si>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</si>
  <si>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</si>
  <si>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</si>
  <si>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</si>
  <si>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</si>
  <si>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</si>
  <si>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</si>
  <si>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</si>
  <si>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</si>
  <si>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</si>
  <si>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</si>
  <si>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</si>
  <si>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</si>
  <si>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</si>
  <si>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</si>
  <si>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</si>
  <si>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</si>
  <si>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</si>
  <si>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</si>
  <si>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</si>
  <si>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</si>
  <si>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</si>
  <si>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</si>
  <si>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</si>
  <si>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</si>
  <si>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</si>
  <si>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</si>
  <si>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</si>
  <si>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</si>
  <si>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</si>
  <si>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</si>
  <si>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</si>
  <si>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</si>
  <si>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</si>
  <si>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</si>
  <si>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</si>
  <si>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</si>
  <si>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</si>
  <si>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</si>
  <si>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</si>
  <si>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</si>
  <si>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</si>
  <si>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</si>
  <si>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</si>
  <si>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</si>
  <si>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</si>
  <si>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</si>
  <si>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</si>
  <si>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</si>
  <si>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</si>
  <si>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</si>
  <si>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</si>
  <si>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</si>
  <si>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</si>
  <si>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</si>
  <si>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</si>
  <si>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</si>
  <si>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</si>
  <si>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</si>
  <si>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</si>
  <si>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</si>
  <si>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</si>
  <si>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</si>
  <si>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</si>
  <si>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</si>
  <si>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</si>
  <si>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</si>
  <si>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</si>
  <si>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</si>
  <si>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</si>
  <si>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</si>
  <si>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</si>
  <si>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</si>
  <si>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</si>
  <si>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</si>
  <si>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</si>
  <si>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</si>
  <si>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</si>
  <si>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</si>
  <si>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</si>
  <si>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</si>
  <si>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</si>
  <si>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</si>
  <si>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</si>
  <si>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</si>
  <si>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</si>
  <si>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</si>
  <si>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</si>
  <si>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</si>
  <si>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</si>
  <si>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</si>
  <si>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</si>
  <si>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</si>
  <si>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</si>
  <si>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</si>
  <si>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</si>
  <si>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</si>
  <si>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</si>
  <si>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</si>
  <si>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</si>
  <si>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</si>
  <si>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</si>
  <si>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</si>
  <si>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</si>
  <si>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</si>
  <si>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</si>
  <si>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</si>
  <si>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</si>
  <si>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</si>
  <si>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</si>
  <si>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</si>
  <si>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</si>
  <si>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</si>
  <si>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</si>
  <si>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</si>
  <si>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</si>
  <si>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</si>
  <si>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</si>
  <si>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</si>
  <si>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</si>
  <si>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</si>
  <si>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</si>
  <si>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</si>
  <si>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</si>
  <si>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</si>
  <si>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</si>
  <si>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</si>
  <si>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</si>
  <si>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</si>
  <si>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</si>
  <si>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</si>
  <si>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</si>
  <si>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</si>
  <si>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</si>
  <si>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</si>
  <si>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</si>
  <si>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</si>
  <si>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</si>
  <si>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</si>
  <si>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</si>
  <si>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</si>
  <si>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</si>
  <si>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</si>
  <si>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</si>
  <si>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</si>
  <si>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</si>
  <si>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</si>
  <si>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</si>
  <si>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</si>
  <si>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</si>
  <si>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</si>
  <si>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</si>
  <si>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</si>
  <si>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</si>
  <si>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</si>
  <si>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</si>
  <si>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</si>
  <si>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</si>
  <si>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</si>
  <si>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</si>
  <si>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</si>
  <si>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</si>
  <si>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</si>
  <si>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</si>
  <si>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</si>
  <si>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</si>
  <si>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</si>
  <si>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</si>
  <si>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</si>
  <si>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</si>
  <si>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</si>
  <si>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</si>
  <si>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</si>
  <si>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</si>
  <si>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</si>
  <si>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</si>
  <si>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</si>
  <si>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</si>
  <si>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</si>
  <si>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</si>
  <si>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</si>
  <si>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</si>
  <si>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</si>
  <si>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</si>
  <si>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</si>
  <si>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</si>
  <si>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</si>
  <si>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</si>
  <si>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</si>
  <si>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</si>
  <si>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</si>
  <si>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</si>
  <si>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</si>
  <si>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</si>
  <si>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</si>
  <si>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</si>
  <si>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</si>
  <si>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</si>
  <si>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</si>
  <si>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</si>
  <si>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</si>
  <si>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</si>
  <si>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</si>
  <si>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</si>
  <si>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</si>
  <si>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</si>
  <si>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</si>
  <si>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</si>
  <si>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</si>
  <si>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</si>
  <si>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</si>
  <si>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</si>
  <si>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</si>
  <si>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</si>
  <si>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</si>
  <si>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</si>
  <si>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</si>
  <si>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</si>
  <si>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</si>
  <si>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</si>
  <si>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</si>
  <si>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</si>
  <si>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</si>
  <si>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</si>
  <si>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</si>
  <si>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</si>
  <si>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</si>
  <si>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</si>
  <si>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</si>
  <si>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</si>
  <si>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</si>
  <si>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</si>
  <si>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</si>
  <si>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</si>
  <si>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</si>
  <si>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</si>
  <si>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</si>
  <si>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</si>
  <si>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</si>
  <si>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</si>
  <si>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</si>
  <si>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</si>
  <si>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</si>
  <si>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</si>
  <si>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</si>
  <si>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</si>
  <si>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</si>
  <si>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</si>
  <si>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</si>
  <si>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</si>
  <si>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</si>
  <si>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</si>
  <si>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</si>
  <si>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</si>
  <si>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</si>
  <si>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</si>
  <si>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</si>
  <si>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</si>
  <si>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</si>
  <si>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</si>
  <si>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</si>
  <si>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</si>
  <si>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</si>
  <si>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</si>
  <si>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</si>
  <si>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</si>
  <si>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</si>
  <si>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</si>
  <si>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</si>
  <si>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</si>
  <si>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</si>
  <si>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</si>
  <si>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</si>
  <si>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</si>
  <si>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</si>
  <si>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</si>
  <si>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</si>
  <si>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</si>
  <si>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</si>
  <si>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</si>
  <si>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</si>
  <si>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</si>
  <si>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</si>
  <si>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</si>
  <si>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</si>
  <si>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</si>
  <si>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</si>
  <si>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</si>
  <si>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</si>
  <si>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</si>
  <si>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</si>
  <si>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</si>
  <si>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</si>
  <si>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</si>
  <si>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</si>
  <si>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</si>
  <si>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</si>
  <si>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</si>
  <si>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</si>
  <si>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</si>
  <si>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</si>
  <si>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</si>
  <si>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</si>
  <si>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</si>
  <si>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</si>
  <si>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</si>
  <si>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</si>
  <si>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</si>
  <si>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</si>
  <si>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</si>
  <si>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</si>
  <si>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</si>
  <si>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</si>
  <si>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</si>
  <si>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</si>
  <si>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</si>
  <si>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</si>
  <si>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</si>
  <si>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</si>
  <si>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</si>
  <si>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</si>
  <si>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</si>
  <si>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</si>
  <si>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</si>
  <si>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</si>
  <si>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</si>
  <si>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</si>
  <si>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</si>
  <si>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</si>
  <si>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</si>
  <si>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</si>
  <si>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</si>
  <si>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</si>
  <si>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</si>
  <si>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</si>
  <si>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</si>
  <si>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</si>
  <si>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</si>
  <si>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</si>
  <si>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</si>
  <si>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</si>
  <si>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</si>
  <si>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</si>
  <si>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</si>
  <si>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</si>
  <si>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</si>
  <si>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</si>
  <si>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</si>
  <si>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</si>
  <si>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</si>
  <si>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</si>
  <si>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</si>
  <si>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</si>
  <si>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</si>
  <si>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</si>
  <si>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</si>
  <si>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</si>
  <si>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</si>
  <si>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</si>
  <si>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</si>
  <si>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</si>
  <si>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</si>
  <si>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</si>
  <si>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</si>
  <si>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</si>
  <si>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</si>
  <si>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</si>
  <si>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</si>
  <si>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</si>
  <si>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</si>
  <si>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</si>
  <si>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</si>
  <si>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</si>
  <si>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</si>
  <si>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</si>
  <si>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</si>
  <si>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</si>
  <si>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</si>
  <si>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</si>
  <si>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</si>
  <si>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</si>
  <si>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</si>
  <si>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</si>
  <si>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</si>
  <si>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</si>
  <si>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</si>
  <si>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</si>
  <si>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</si>
  <si>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</si>
  <si>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</si>
  <si>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</si>
  <si>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</si>
  <si>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</si>
  <si>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</si>
  <si>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</si>
  <si>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</si>
  <si>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</si>
  <si>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</si>
  <si>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</si>
  <si>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</si>
  <si>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</si>
  <si>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</si>
  <si>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</si>
  <si>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</si>
  <si>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</si>
  <si>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</si>
  <si>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</si>
  <si>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</si>
  <si>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</si>
  <si>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</si>
  <si>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</si>
  <si>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</si>
  <si>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</si>
  <si>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</si>
  <si>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</si>
  <si>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</si>
  <si>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</si>
  <si>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</si>
  <si>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</si>
  <si>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</si>
  <si>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</si>
  <si>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</si>
  <si>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</si>
  <si>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</si>
  <si>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</si>
  <si>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</si>
  <si>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</si>
  <si>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</si>
  <si>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</si>
  <si>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</si>
  <si>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</si>
  <si>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</si>
  <si>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</si>
  <si>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</si>
  <si>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</si>
  <si>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</si>
  <si>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</si>
  <si>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</si>
  <si>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</si>
  <si>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</si>
  <si>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</si>
  <si>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</si>
  <si>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</si>
  <si>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</si>
  <si>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</si>
  <si>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</si>
  <si>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</si>
  <si>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</si>
  <si>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</si>
  <si>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</si>
  <si>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</si>
  <si>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</si>
  <si>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</si>
  <si>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</si>
  <si>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</si>
  <si>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</si>
  <si>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</si>
  <si>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</si>
  <si>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</si>
  <si>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</si>
  <si>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</si>
  <si>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</si>
  <si>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</si>
  <si>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</si>
  <si>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</si>
  <si>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</si>
  <si>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</si>
  <si>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</si>
  <si>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</si>
  <si>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</si>
  <si>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</si>
  <si>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</si>
  <si>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</si>
  <si>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</si>
  <si>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</si>
  <si>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</si>
  <si>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</si>
  <si>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</si>
  <si>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</si>
  <si>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</si>
  <si>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</si>
  <si>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</si>
  <si>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</si>
  <si>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</si>
  <si>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</si>
  <si>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</si>
  <si>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</si>
  <si>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</si>
  <si>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</si>
  <si>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</si>
  <si>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</si>
  <si>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</si>
  <si>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</si>
  <si>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</si>
  <si>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</si>
  <si>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</si>
  <si>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</si>
  <si>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</si>
  <si>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</si>
  <si>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</si>
  <si>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</si>
  <si>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</si>
  <si>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</si>
  <si>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</si>
  <si>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</si>
  <si>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</si>
  <si>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</si>
  <si>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</si>
  <si>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</si>
  <si>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</si>
  <si>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</si>
  <si>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</si>
  <si>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</si>
  <si>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</si>
  <si>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</si>
  <si>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</si>
  <si>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</si>
  <si>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</si>
  <si>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</si>
  <si>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</si>
  <si>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</si>
  <si>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</si>
  <si>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</si>
  <si>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</si>
  <si>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</si>
  <si>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</si>
  <si>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</si>
  <si>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</si>
  <si>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</si>
  <si>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</si>
  <si>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</si>
  <si>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</si>
  <si>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</si>
  <si>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</si>
  <si>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</si>
  <si>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</si>
  <si>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</si>
  <si>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</si>
  <si>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</si>
  <si>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</si>
  <si>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</si>
  <si>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</si>
  <si>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</si>
  <si>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</si>
  <si>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</si>
  <si>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</si>
  <si>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</si>
  <si>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</si>
  <si>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</si>
  <si>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</si>
  <si>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</si>
  <si>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</si>
  <si>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</si>
  <si>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</si>
  <si>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</si>
  <si>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</si>
  <si>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</si>
  <si>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</si>
  <si>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</si>
  <si>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</si>
  <si>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</si>
  <si>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</si>
  <si>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</si>
  <si>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</si>
  <si>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</si>
  <si>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</si>
  <si>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</si>
  <si>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</si>
  <si>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</si>
  <si>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</si>
  <si>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</si>
  <si>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</si>
  <si>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</si>
  <si>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</si>
  <si>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</si>
  <si>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</si>
  <si>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</si>
  <si>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</si>
  <si>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</si>
  <si>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</si>
  <si>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</si>
  <si>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</si>
  <si>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</si>
  <si>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</si>
  <si>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</si>
  <si>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</si>
  <si>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</si>
  <si>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</si>
  <si>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</si>
  <si>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</si>
  <si>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</si>
  <si>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</si>
  <si>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</si>
  <si>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</si>
  <si>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</si>
  <si>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</si>
  <si>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</si>
  <si>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</si>
  <si>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</si>
  <si>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</si>
  <si>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</si>
  <si>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</si>
  <si>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</si>
  <si>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</si>
  <si>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</si>
  <si>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</si>
  <si>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</si>
  <si>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</si>
  <si>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</si>
  <si>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</si>
  <si>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</si>
  <si>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</si>
  <si>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</si>
  <si>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</si>
  <si>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</si>
  <si>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</si>
  <si>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</si>
  <si>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</si>
  <si>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</si>
  <si>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</si>
  <si>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</si>
  <si>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</si>
  <si>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</si>
  <si>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</si>
  <si>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</si>
  <si>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</si>
  <si>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</si>
  <si>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</si>
  <si>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</si>
  <si>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</si>
  <si>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</si>
  <si>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</si>
  <si>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</si>
  <si>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</si>
  <si>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</si>
  <si>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</si>
  <si>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</si>
  <si>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</si>
  <si>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</si>
  <si>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</si>
  <si>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</si>
  <si>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</si>
  <si>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</si>
  <si>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</si>
  <si>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</si>
  <si>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</si>
  <si>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</si>
  <si>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</si>
  <si>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</si>
  <si>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</si>
  <si>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</si>
  <si>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</si>
  <si>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</si>
  <si>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</si>
  <si>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</si>
  <si>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</si>
  <si>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</si>
  <si>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</si>
  <si>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</si>
  <si>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</si>
  <si>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</si>
  <si>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</si>
  <si>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</si>
  <si>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</si>
  <si>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</si>
  <si>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</si>
  <si>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</si>
  <si>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</si>
  <si>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</si>
  <si>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</si>
  <si>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</si>
  <si>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</si>
  <si>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</si>
  <si>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</si>
  <si>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</si>
  <si>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</si>
  <si>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</si>
  <si>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</si>
  <si>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</si>
  <si>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</si>
  <si>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</si>
  <si>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</si>
  <si>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</si>
  <si>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</si>
  <si>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</si>
  <si>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</si>
  <si>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</si>
  <si>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</si>
  <si>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</si>
  <si>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</si>
  <si>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</si>
  <si>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</si>
  <si>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</si>
  <si>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</si>
  <si>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</si>
  <si>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</si>
  <si>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</si>
  <si>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</si>
  <si>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</si>
  <si>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</si>
  <si>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</si>
  <si>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</si>
  <si>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</si>
  <si>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</si>
  <si>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</si>
  <si>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</si>
  <si>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</si>
  <si>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</si>
  <si>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</si>
  <si>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</si>
  <si>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</si>
  <si>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</si>
  <si>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</si>
  <si>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</si>
  <si>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</si>
  <si>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</si>
  <si>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</si>
  <si>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</si>
  <si>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</si>
  <si>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</si>
  <si>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</si>
  <si>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</si>
  <si>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</si>
  <si>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</si>
  <si>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</si>
  <si>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</si>
  <si>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</si>
  <si>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</si>
  <si>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</si>
  <si>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</si>
  <si>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</si>
  <si>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</si>
  <si>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</si>
  <si>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</si>
  <si>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</si>
  <si>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</si>
  <si>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</si>
  <si>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</si>
  <si>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</si>
  <si>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</si>
  <si>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</si>
  <si>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</si>
  <si>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</si>
  <si>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</si>
  <si>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</si>
  <si>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</si>
  <si>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</si>
  <si>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</si>
  <si>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</si>
  <si>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</si>
  <si>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</si>
  <si>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</si>
  <si>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</si>
  <si>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</si>
  <si>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</si>
  <si>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</si>
  <si>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</si>
  <si>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</si>
  <si>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</si>
  <si>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</si>
  <si>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</si>
  <si>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</si>
  <si>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</si>
  <si>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</si>
  <si>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</si>
  <si>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</si>
  <si>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</si>
  <si>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</si>
  <si>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</si>
  <si>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</si>
  <si>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</si>
  <si>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</si>
  <si>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</si>
  <si>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</si>
  <si>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</si>
  <si>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</si>
  <si>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</si>
  <si>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</si>
  <si>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</si>
  <si>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</si>
  <si>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</si>
  <si>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</si>
  <si>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</si>
  <si>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</si>
  <si>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</si>
  <si>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</si>
  <si>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</si>
  <si>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</si>
  <si>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</si>
  <si>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</si>
  <si>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</si>
  <si>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</si>
  <si>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</si>
  <si>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</si>
  <si>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</si>
  <si>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</si>
  <si>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</si>
  <si>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</si>
  <si>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</si>
  <si>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</si>
  <si>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</si>
  <si>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</si>
  <si>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</si>
  <si>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</si>
  <si>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</si>
  <si>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</si>
  <si>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</si>
  <si>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</si>
  <si>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</si>
  <si>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</si>
  <si>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</si>
  <si>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</si>
  <si>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</si>
  <si>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</si>
  <si>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</si>
  <si>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</si>
  <si>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</si>
  <si>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</si>
  <si>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</si>
  <si>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</si>
  <si>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</si>
  <si>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</si>
  <si>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</si>
  <si>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</si>
  <si>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</si>
  <si>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</si>
  <si>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</si>
  <si>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</si>
  <si>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</si>
  <si>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</si>
  <si>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</si>
  <si>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</si>
  <si>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</si>
  <si>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</si>
  <si>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</si>
  <si>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</si>
  <si>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</si>
  <si>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</si>
  <si>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</si>
  <si>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</si>
  <si>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</si>
  <si>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</si>
  <si>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</si>
  <si>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</si>
  <si>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</si>
  <si>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</si>
  <si>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</si>
  <si>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</si>
  <si>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</si>
  <si>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</si>
  <si>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</si>
  <si>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</si>
  <si>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</si>
  <si>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</si>
  <si>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</si>
  <si>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</si>
  <si>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</si>
  <si>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</si>
  <si>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</si>
  <si>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</si>
  <si>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</si>
  <si>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</si>
  <si>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</si>
  <si>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</si>
  <si>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</si>
  <si>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</si>
  <si>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</si>
  <si>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</si>
  <si>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</si>
  <si>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</si>
  <si>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</si>
  <si>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</si>
  <si>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</si>
  <si>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</si>
  <si>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</si>
  <si>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</si>
  <si>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</si>
  <si>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</si>
  <si>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</si>
  <si>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</si>
  <si>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</si>
  <si>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</si>
  <si>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</si>
  <si>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</si>
  <si>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</si>
  <si>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</si>
  <si>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</si>
  <si>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</si>
  <si>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</si>
  <si>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</si>
  <si>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</si>
  <si>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</si>
  <si>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</si>
  <si>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</si>
  <si>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</si>
  <si>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</si>
  <si>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</si>
  <si>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</si>
  <si>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</si>
  <si>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</si>
  <si>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</si>
  <si>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</si>
  <si>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</si>
  <si>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</si>
  <si>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</si>
  <si>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</si>
  <si>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</si>
  <si>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</si>
  <si>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</si>
  <si>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</si>
  <si>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</si>
  <si>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</si>
  <si>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</si>
  <si>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</si>
  <si>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</si>
  <si>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</si>
  <si>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</si>
  <si>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</si>
  <si>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</si>
  <si>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</si>
  <si>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</si>
  <si>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</si>
  <si>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</si>
  <si>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</si>
  <si>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</si>
  <si>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</si>
  <si>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</si>
  <si>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</si>
  <si>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</si>
  <si>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</si>
  <si>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</si>
  <si>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</si>
  <si>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</si>
  <si>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</si>
  <si>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</si>
  <si>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</si>
  <si>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</si>
  <si>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</si>
  <si>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</si>
  <si>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</si>
  <si>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</si>
  <si>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</si>
  <si>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</si>
  <si>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</si>
  <si>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</si>
  <si>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</si>
  <si>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</si>
  <si>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</si>
  <si>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</si>
  <si>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</si>
  <si>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</si>
  <si>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</si>
  <si>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</si>
  <si>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</si>
  <si>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</si>
  <si>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</si>
  <si>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</si>
  <si>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</si>
  <si>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</si>
  <si>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</si>
  <si>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</si>
  <si>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</si>
  <si>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</si>
  <si>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</si>
  <si>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</si>
  <si>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</si>
  <si>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</si>
  <si>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</si>
  <si>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</si>
  <si>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</si>
  <si>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</si>
  <si>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</si>
  <si>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</si>
  <si>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</si>
  <si>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</si>
  <si>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</si>
  <si>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</si>
  <si>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</si>
  <si>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</si>
  <si>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</si>
  <si>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</si>
  <si>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</si>
  <si>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</si>
  <si>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</si>
  <si>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</si>
  <si>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</si>
  <si>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</si>
  <si>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</si>
  <si>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</si>
  <si>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</si>
  <si>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</si>
  <si>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</si>
  <si>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</si>
  <si>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</si>
  <si>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</si>
  <si>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</si>
  <si>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</si>
  <si>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</si>
  <si>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</si>
  <si>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</si>
  <si>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</si>
  <si>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</si>
  <si>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</si>
  <si>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</si>
  <si>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</si>
  <si>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</si>
  <si>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</si>
  <si>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</si>
  <si>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</si>
  <si>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</si>
  <si>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</si>
  <si>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</si>
  <si>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</si>
  <si>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</si>
  <si>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</si>
  <si>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</si>
  <si>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</si>
  <si>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</si>
  <si>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</si>
  <si>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</si>
  <si>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</si>
  <si>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</si>
  <si>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</si>
  <si>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</si>
  <si>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</si>
  <si>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</si>
  <si>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</si>
  <si>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</si>
  <si>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</si>
  <si>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</si>
  <si>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</si>
  <si>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</si>
  <si>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</si>
  <si>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</si>
  <si>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</si>
  <si>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</si>
  <si>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</si>
  <si>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</si>
  <si>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</si>
  <si>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</si>
  <si>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</si>
  <si>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</si>
  <si>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</si>
  <si>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</si>
  <si>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</si>
  <si>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</si>
  <si>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</si>
  <si>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</si>
  <si>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</si>
  <si>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</si>
  <si>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</si>
  <si>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</si>
  <si>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</si>
  <si>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</si>
  <si>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</si>
  <si>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</si>
  <si>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</si>
  <si>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</si>
  <si>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</si>
  <si>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</si>
  <si>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</si>
  <si>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</si>
  <si>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</si>
  <si>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</si>
  <si>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</si>
  <si>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</si>
  <si>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</si>
  <si>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</si>
  <si>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</si>
  <si>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</si>
  <si>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</si>
  <si>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</si>
  <si>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</si>
  <si>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</si>
  <si>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</si>
  <si>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</si>
  <si>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</si>
  <si>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</si>
  <si>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</si>
  <si>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</si>
  <si>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</si>
  <si>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</si>
  <si>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</si>
  <si>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</si>
  <si>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</si>
  <si>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</si>
  <si>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</si>
  <si>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</si>
  <si>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</si>
  <si>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</si>
  <si>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</si>
  <si>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</si>
  <si>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</si>
  <si>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</si>
  <si>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</si>
  <si>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</si>
  <si>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</si>
  <si>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</si>
  <si>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</si>
  <si>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</si>
  <si>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</si>
  <si>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</si>
  <si>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</si>
  <si>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</si>
  <si>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</si>
  <si>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</si>
  <si>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</si>
  <si>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</si>
  <si>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</si>
  <si>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</si>
  <si>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</si>
  <si>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</si>
  <si>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</si>
  <si>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</si>
  <si>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</si>
  <si>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</si>
  <si>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</si>
  <si>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</si>
  <si>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</si>
  <si>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</si>
  <si>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</si>
  <si>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</si>
  <si>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</si>
  <si>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</si>
  <si>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</si>
  <si>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</si>
  <si>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</si>
  <si>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</si>
  <si>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</si>
  <si>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</si>
  <si>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</si>
  <si>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</si>
  <si>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</si>
  <si>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</si>
  <si>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</si>
  <si>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</si>
  <si>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</si>
  <si>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</si>
  <si>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</si>
  <si>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</si>
  <si>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</si>
  <si>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</si>
  <si>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</si>
  <si>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</si>
  <si>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</si>
  <si>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</si>
  <si>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</si>
  <si>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</si>
  <si>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</si>
  <si>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</si>
  <si>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</si>
  <si>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</si>
  <si>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</si>
  <si>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</si>
  <si>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</si>
  <si>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</si>
  <si>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</si>
  <si>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</si>
  <si>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</si>
  <si>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</si>
  <si>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</si>
  <si>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</si>
  <si>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</si>
  <si>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</si>
  <si>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</si>
  <si>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</si>
  <si>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</si>
  <si>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</si>
  <si>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</si>
  <si>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</si>
  <si>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</si>
  <si>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</si>
  <si>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</si>
  <si>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</si>
  <si>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</si>
  <si>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</si>
  <si>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</si>
  <si>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</si>
  <si>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</si>
  <si>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</si>
  <si>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</si>
  <si>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</si>
  <si>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</si>
  <si>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</si>
  <si>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</si>
  <si>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</si>
  <si>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</si>
  <si>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</si>
  <si>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</si>
  <si>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</si>
  <si>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</si>
  <si>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</si>
  <si>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</si>
  <si>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</si>
  <si>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</si>
  <si>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</si>
  <si>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</si>
  <si>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</si>
  <si>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</si>
  <si>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</si>
  <si>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</si>
  <si>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</si>
  <si>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</si>
  <si>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</si>
  <si>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</si>
  <si>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</si>
  <si>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</si>
  <si>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</si>
  <si>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</si>
  <si>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</si>
  <si>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</si>
  <si>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</si>
  <si>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</si>
  <si>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</si>
  <si>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</si>
  <si>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</si>
  <si>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</si>
  <si>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</si>
  <si>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</si>
  <si>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</si>
  <si>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</si>
  <si>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</si>
  <si>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</si>
  <si>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</si>
  <si>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</si>
  <si>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</si>
  <si>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</si>
  <si>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</si>
  <si>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</si>
  <si>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</si>
  <si>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</si>
  <si>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</si>
  <si>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</si>
  <si>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</si>
  <si>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</si>
  <si>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</si>
  <si>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</si>
  <si>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</si>
  <si>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</si>
  <si>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</si>
  <si>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</si>
  <si>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</si>
  <si>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</si>
  <si>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</si>
  <si>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</si>
  <si>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</si>
  <si>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</si>
  <si>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</si>
  <si>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</si>
  <si>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</si>
  <si>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</si>
  <si>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</si>
  <si>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</si>
  <si>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</si>
  <si>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</si>
  <si>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</si>
  <si>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</si>
  <si>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</si>
  <si>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</si>
  <si>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</si>
  <si>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</si>
  <si>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</si>
  <si>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</si>
  <si>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</si>
  <si>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</si>
  <si>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</si>
  <si>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</si>
  <si>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</si>
  <si>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</si>
  <si>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</si>
  <si>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</si>
  <si>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</si>
  <si>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</si>
  <si>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</si>
  <si>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</si>
  <si>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</si>
  <si>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</si>
  <si>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</si>
  <si>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</si>
  <si>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</si>
  <si>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</si>
  <si>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</si>
  <si>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</si>
  <si>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</si>
  <si>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</si>
  <si>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</si>
  <si>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</si>
  <si>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</si>
  <si>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</si>
  <si>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</si>
  <si>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</si>
  <si>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</si>
  <si>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</si>
  <si>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</si>
  <si>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</si>
  <si>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</si>
  <si>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</si>
  <si>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</si>
  <si>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</si>
  <si>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</si>
  <si>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</si>
  <si>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</si>
  <si>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</si>
  <si>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</si>
  <si>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</si>
  <si>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</si>
  <si>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</si>
  <si>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</si>
  <si>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</si>
  <si>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</si>
  <si>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</si>
  <si>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</si>
  <si>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</si>
  <si>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</si>
  <si>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</si>
  <si>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</si>
  <si>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</si>
  <si>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</si>
  <si>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</si>
  <si>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</si>
  <si>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</si>
  <si>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</si>
  <si>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</si>
  <si>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</si>
  <si>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</si>
  <si>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</si>
  <si>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</si>
  <si>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</si>
  <si>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</si>
  <si>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</si>
  <si>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</si>
  <si>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</si>
  <si>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</si>
  <si>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</si>
  <si>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</si>
  <si>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</si>
  <si>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</si>
  <si>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</si>
  <si>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</si>
  <si>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</si>
  <si>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</si>
  <si>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</si>
  <si>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</si>
  <si>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</si>
  <si>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</si>
  <si>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</si>
  <si>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</si>
  <si>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</si>
  <si>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</si>
  <si>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</si>
  <si>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</si>
  <si>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</si>
  <si>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</si>
  <si>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</si>
  <si>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</si>
  <si>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</si>
  <si>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</si>
  <si>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</si>
  <si>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</si>
  <si>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</si>
  <si>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</si>
  <si>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</si>
  <si>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</si>
  <si>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</si>
  <si>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</si>
  <si>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</si>
  <si>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</si>
  <si>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</si>
  <si>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</si>
  <si>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</si>
  <si>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</si>
  <si>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</si>
  <si>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</si>
  <si>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</si>
  <si>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</si>
  <si>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</si>
  <si>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</si>
  <si>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</si>
  <si>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</si>
  <si>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</si>
  <si>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</si>
  <si>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</si>
  <si>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</si>
  <si>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</si>
  <si>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</si>
  <si>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</si>
  <si>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</si>
  <si>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</si>
  <si>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</si>
  <si>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</si>
  <si>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</si>
  <si>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</si>
  <si>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</si>
  <si>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</si>
  <si>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</si>
  <si>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</si>
  <si>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</si>
  <si>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</si>
  <si>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</si>
  <si>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</si>
  <si>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</si>
  <si>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</si>
  <si>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</si>
  <si>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</si>
  <si>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</si>
  <si>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</si>
  <si>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</si>
  <si>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</si>
  <si>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</si>
  <si>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</si>
  <si>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</si>
  <si>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</si>
  <si>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</si>
  <si>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</si>
  <si>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</si>
  <si>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</si>
  <si>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</si>
  <si>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</si>
  <si>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</si>
  <si>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</si>
  <si>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</si>
  <si>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</si>
  <si>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</si>
  <si>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</si>
  <si>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</si>
  <si>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</si>
  <si>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</si>
  <si>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</si>
  <si>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</si>
  <si>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</si>
  <si>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</si>
  <si>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</si>
  <si>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</si>
  <si>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</si>
  <si>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</si>
  <si>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</si>
  <si>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</si>
  <si>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</si>
  <si>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</si>
  <si>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</si>
  <si>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</si>
  <si>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</si>
  <si>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</si>
  <si>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</si>
  <si>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</si>
  <si>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</si>
  <si>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</si>
  <si>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</si>
  <si>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</si>
  <si>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</si>
  <si>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</si>
  <si>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</si>
  <si>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</si>
  <si>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</si>
  <si>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</si>
  <si>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</si>
  <si>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</si>
  <si>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</si>
  <si>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</si>
  <si>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</si>
  <si>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</si>
  <si>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</si>
  <si>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</si>
  <si>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</si>
  <si>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</si>
  <si>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</si>
  <si>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</si>
  <si>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</si>
  <si>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</si>
  <si>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</si>
  <si>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</si>
  <si>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</si>
  <si>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</si>
  <si>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</si>
  <si>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</si>
  <si>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</si>
  <si>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</si>
  <si>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</si>
  <si>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</si>
  <si>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</si>
  <si>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</si>
  <si>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</si>
  <si>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</si>
  <si>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</si>
  <si>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</si>
  <si>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</si>
  <si>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</si>
  <si>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</si>
  <si>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</si>
  <si>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</si>
  <si>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</si>
  <si>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</si>
  <si>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</si>
  <si>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</si>
  <si>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</si>
  <si>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</si>
  <si>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</si>
  <si>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</si>
  <si>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</si>
  <si>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</si>
  <si>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</si>
  <si>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</si>
  <si>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</si>
  <si>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</si>
  <si>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</si>
  <si>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</si>
  <si>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</si>
  <si>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</si>
  <si>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</si>
  <si>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</si>
  <si>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</si>
  <si>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</si>
  <si>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</si>
  <si>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</si>
  <si>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</si>
  <si>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</si>
  <si>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</si>
  <si>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</si>
  <si>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</si>
  <si>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</si>
  <si>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</si>
  <si>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</si>
  <si>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</si>
  <si>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</si>
  <si>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</si>
  <si>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</si>
  <si>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</si>
  <si>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</si>
  <si>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</si>
  <si>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</si>
  <si>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</si>
  <si>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</si>
  <si>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</si>
  <si>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</si>
  <si>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</si>
  <si>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</si>
  <si>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</si>
  <si>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</si>
  <si>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</si>
  <si>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</si>
  <si>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</si>
  <si>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</si>
  <si>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</si>
  <si>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</si>
  <si>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</si>
  <si>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</si>
  <si>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</si>
  <si>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</si>
  <si>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</si>
  <si>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</si>
  <si>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</si>
  <si>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</si>
  <si>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</si>
  <si>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</si>
  <si>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</si>
  <si>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</si>
  <si>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</si>
  <si>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</si>
  <si>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</si>
  <si>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</si>
  <si>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</si>
  <si>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</si>
  <si>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</si>
  <si>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</si>
  <si>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</si>
  <si>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</si>
  <si>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</si>
  <si>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</si>
  <si>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</si>
  <si>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</si>
  <si>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</si>
  <si>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</si>
  <si>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</si>
  <si>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</si>
  <si>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</si>
  <si>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</si>
  <si>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</si>
  <si>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</si>
  <si>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</si>
  <si>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</si>
  <si>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</si>
  <si>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</si>
  <si>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</si>
  <si>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</si>
  <si>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</si>
  <si>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</si>
  <si>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</si>
  <si>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</si>
  <si>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</si>
  <si>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</si>
  <si>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</si>
  <si>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</si>
  <si>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</si>
  <si>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</si>
  <si>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</si>
  <si>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</si>
  <si>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</si>
  <si>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</si>
  <si>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</si>
  <si>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</si>
  <si>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</si>
  <si>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</si>
  <si>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</si>
  <si>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</si>
  <si>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</si>
  <si>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</si>
  <si>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</si>
  <si>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</si>
  <si>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</si>
  <si>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</si>
  <si>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</si>
  <si>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</si>
  <si>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</si>
  <si>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</si>
  <si>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</si>
  <si>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</si>
  <si>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</si>
  <si>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</si>
  <si>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</si>
  <si>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</si>
  <si>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</si>
  <si>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</si>
  <si>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</si>
  <si>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</si>
  <si>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</si>
  <si>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</si>
  <si>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</si>
  <si>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</si>
  <si>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</si>
  <si>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</si>
  <si>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</si>
  <si>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</si>
  <si>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</si>
  <si>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</si>
  <si>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</si>
  <si>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</si>
  <si>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</si>
  <si>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</si>
  <si>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</si>
  <si>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</si>
  <si>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</si>
  <si>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</si>
  <si>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</si>
  <si>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</si>
  <si>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</si>
  <si>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</si>
  <si>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</si>
  <si>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</si>
  <si>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</si>
  <si>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</si>
  <si>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</si>
  <si>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</si>
  <si>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</si>
  <si>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</si>
  <si>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</si>
  <si>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</si>
  <si>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</si>
  <si>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</si>
  <si>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</si>
  <si>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</si>
  <si>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</si>
  <si>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</si>
  <si>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</si>
  <si>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</si>
  <si>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</si>
  <si>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</si>
  <si>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</si>
  <si>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</si>
  <si>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</si>
  <si>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</si>
  <si>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</si>
  <si>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</si>
  <si>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</si>
  <si>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</si>
  <si>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</si>
  <si>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</si>
  <si>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</si>
  <si>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</si>
  <si>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</si>
  <si>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</si>
  <si>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</si>
  <si>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</si>
  <si>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</si>
  <si>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</si>
  <si>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</si>
  <si>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</si>
  <si>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</si>
  <si>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</si>
  <si>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</si>
  <si>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</si>
  <si>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</si>
  <si>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</si>
  <si>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</si>
  <si>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</si>
  <si>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</si>
  <si>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</si>
  <si>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</si>
  <si>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</si>
  <si>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</si>
  <si>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</si>
  <si>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</si>
  <si>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</si>
  <si>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</si>
  <si>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</si>
  <si>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</si>
  <si>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</si>
  <si>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</si>
  <si>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</si>
  <si>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</si>
  <si>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</si>
  <si>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</si>
  <si>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</si>
  <si>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</si>
  <si>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</si>
  <si>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</si>
  <si>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</si>
  <si>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</si>
  <si>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</si>
  <si>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</si>
  <si>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</si>
  <si>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</si>
  <si>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</si>
  <si>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</si>
  <si>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</si>
  <si>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</si>
  <si>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</si>
  <si>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</si>
  <si>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</si>
  <si>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</si>
  <si>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</si>
  <si>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</si>
  <si>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</si>
  <si>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</si>
  <si>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</si>
  <si>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</si>
  <si>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</si>
  <si>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</si>
  <si>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</si>
  <si>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</si>
  <si>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</si>
  <si>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</si>
  <si>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</si>
  <si>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</si>
  <si>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</si>
  <si>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</si>
  <si>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</si>
  <si>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</si>
  <si>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</si>
  <si>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</si>
  <si>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</si>
  <si>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</si>
  <si>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</si>
  <si>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</si>
  <si>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</si>
  <si>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</si>
  <si>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</si>
  <si>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</si>
  <si>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</si>
  <si>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</si>
  <si>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</si>
  <si>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</si>
  <si>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</si>
  <si>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</si>
  <si>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</si>
  <si>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</si>
  <si>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</si>
  <si>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</si>
  <si>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</si>
  <si>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</si>
  <si>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</si>
  <si>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</si>
  <si>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</si>
  <si>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</si>
  <si>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</si>
  <si>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</si>
  <si>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</si>
  <si>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</si>
  <si>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</si>
  <si>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</si>
  <si>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</si>
  <si>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</si>
  <si>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</si>
  <si>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</si>
  <si>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</si>
  <si>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</si>
  <si>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</si>
  <si>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</si>
  <si>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</si>
  <si>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</si>
  <si>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</si>
  <si>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</si>
  <si>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</si>
  <si>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</si>
  <si>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</si>
  <si>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</si>
  <si>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</si>
  <si>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</si>
  <si>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</si>
  <si>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</si>
  <si>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</si>
  <si>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</si>
  <si>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</si>
  <si>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</si>
  <si>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</si>
  <si>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</si>
  <si>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</si>
  <si>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</si>
  <si>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</si>
  <si>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</si>
  <si>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</si>
  <si>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</si>
  <si>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</si>
  <si>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</si>
  <si>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</si>
  <si>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</si>
  <si>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</si>
  <si>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</si>
  <si>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</si>
  <si>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</si>
  <si>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</si>
  <si>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</si>
  <si>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</si>
  <si>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</si>
  <si>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</si>
  <si>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</si>
  <si>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</si>
  <si>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</si>
  <si>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</si>
  <si>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</si>
  <si>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</si>
  <si>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</si>
  <si>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</si>
  <si>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</si>
  <si>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</si>
  <si>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</si>
  <si>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</si>
  <si>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</si>
  <si>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</si>
  <si>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</si>
  <si>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</si>
  <si>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</si>
  <si>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</si>
  <si>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</si>
  <si>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</si>
  <si>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</si>
  <si>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</si>
  <si>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</si>
  <si>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</si>
  <si>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</si>
  <si>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</si>
  <si>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</si>
  <si>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</si>
  <si>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</si>
  <si>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</si>
  <si>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</si>
  <si>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</si>
  <si>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</si>
  <si>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</si>
  <si>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</si>
  <si>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</si>
  <si>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</si>
  <si>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</si>
  <si>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</si>
  <si>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</si>
  <si>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</si>
  <si>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</si>
  <si>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</si>
  <si>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</si>
  <si>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</si>
  <si>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</si>
  <si>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</si>
  <si>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</si>
  <si>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</si>
  <si>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</si>
  <si>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</si>
  <si>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</si>
  <si>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</si>
  <si>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</si>
  <si>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</si>
  <si>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</si>
  <si>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</si>
  <si>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</si>
  <si>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</si>
  <si>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</si>
  <si>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</si>
  <si>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</si>
  <si>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</si>
  <si>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</si>
  <si>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</si>
  <si>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</si>
  <si>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</si>
  <si>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</si>
  <si>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</si>
  <si>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</si>
  <si>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</si>
  <si>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</si>
  <si>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</si>
  <si>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</si>
  <si>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</si>
  <si>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</si>
  <si>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</si>
  <si>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</si>
  <si>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</si>
  <si>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</si>
  <si>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</si>
  <si>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</si>
  <si>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</si>
  <si>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</si>
  <si>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</si>
  <si>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</si>
  <si>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</si>
  <si>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</si>
  <si>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</si>
  <si>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</si>
  <si>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</si>
  <si>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</si>
  <si>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</si>
  <si>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</si>
  <si>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</si>
  <si>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</si>
  <si>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</si>
  <si>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</si>
  <si>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</si>
  <si>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</si>
  <si>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</si>
  <si>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</si>
  <si>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</si>
  <si>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</si>
  <si>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</si>
  <si>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</si>
  <si>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</si>
  <si>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</si>
  <si>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</si>
  <si>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</si>
  <si>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</si>
  <si>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</si>
  <si>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</si>
  <si>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</si>
  <si>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</si>
  <si>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</si>
  <si>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</si>
  <si>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</si>
  <si>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</si>
  <si>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</si>
  <si>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</si>
  <si>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</si>
  <si>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</si>
  <si>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</si>
  <si>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</si>
  <si>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</si>
  <si>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</si>
  <si>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</si>
  <si>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</si>
  <si>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</si>
  <si>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</si>
  <si>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</si>
  <si>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</si>
  <si>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</si>
  <si>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</si>
  <si>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</si>
  <si>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</si>
  <si>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</si>
  <si>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</si>
  <si>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</si>
  <si>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</si>
  <si>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</si>
  <si>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</si>
  <si>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</si>
  <si>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</si>
  <si>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</si>
  <si>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</si>
  <si>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</si>
  <si>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</si>
  <si>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</si>
  <si>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</si>
  <si>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</si>
  <si>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</si>
  <si>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</si>
  <si>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</si>
  <si>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</si>
  <si>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</si>
  <si>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</si>
  <si>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</si>
  <si>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</si>
  <si>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</si>
  <si>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</si>
  <si>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</si>
  <si>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</si>
  <si>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</si>
  <si>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</si>
  <si>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</si>
  <si>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</si>
  <si>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</si>
  <si>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</si>
  <si>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</si>
  <si>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</si>
  <si>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</si>
  <si>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</si>
  <si>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</si>
  <si>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</si>
  <si>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</si>
  <si>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</si>
  <si>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</si>
  <si>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</si>
  <si>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</si>
  <si>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</si>
  <si>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</si>
  <si>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</si>
  <si>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</si>
  <si>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</si>
  <si>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</si>
  <si>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</si>
  <si>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</si>
  <si>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</si>
  <si>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</si>
  <si>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</si>
  <si>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</si>
  <si>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</si>
  <si>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</si>
  <si>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</si>
  <si>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</si>
  <si>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</si>
  <si>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</si>
  <si>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</si>
  <si>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</si>
  <si>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</si>
  <si>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</si>
  <si>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</si>
  <si>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</si>
  <si>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</si>
  <si>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</si>
  <si>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</si>
  <si>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</si>
  <si>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</si>
  <si>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</si>
  <si>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</si>
  <si>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</si>
  <si>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</si>
  <si>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</si>
  <si>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</si>
  <si>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</si>
  <si>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</si>
  <si>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</si>
  <si>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</si>
  <si>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</si>
  <si>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</si>
  <si>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</si>
  <si>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</si>
  <si>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</si>
  <si>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</si>
  <si>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</si>
  <si>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</si>
  <si>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</si>
  <si>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</si>
  <si>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</si>
  <si>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</si>
  <si>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</si>
  <si>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</si>
  <si>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</si>
  <si>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</si>
  <si>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</si>
  <si>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</si>
  <si>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</si>
  <si>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</si>
  <si>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</si>
  <si>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</si>
  <si>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</si>
  <si>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</si>
  <si>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</si>
  <si>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</si>
  <si>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</si>
  <si>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</si>
  <si>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</si>
  <si>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</si>
  <si>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</si>
  <si>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</si>
  <si>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</si>
  <si>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</si>
  <si>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</si>
  <si>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</si>
  <si>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</si>
  <si>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</si>
  <si>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</si>
  <si>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</si>
  <si>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</si>
  <si>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</si>
  <si>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</si>
  <si>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</si>
  <si>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</si>
  <si>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</si>
  <si>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</si>
  <si>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</si>
  <si>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</si>
  <si>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</si>
  <si>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</si>
  <si>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</si>
  <si>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</si>
  <si>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</si>
  <si>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</si>
  <si>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</si>
  <si>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</si>
  <si>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</si>
  <si>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</si>
  <si>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</si>
  <si>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</si>
  <si>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</si>
  <si>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</si>
  <si>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</si>
  <si>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</si>
  <si>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</si>
  <si>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</si>
  <si>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</si>
  <si>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</si>
  <si>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</si>
  <si>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</si>
  <si>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</si>
  <si>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</si>
  <si>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</si>
  <si>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</si>
  <si>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</si>
  <si>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</si>
  <si>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</si>
  <si>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</si>
  <si>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</si>
  <si>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</si>
  <si>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</si>
  <si>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</si>
  <si>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</si>
  <si>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</si>
  <si>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</si>
  <si>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</si>
  <si>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</si>
  <si>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</si>
  <si>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</si>
  <si>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</si>
  <si>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</si>
  <si>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</si>
  <si>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</si>
  <si>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</si>
  <si>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</si>
  <si>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</si>
  <si>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</si>
  <si>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</si>
  <si>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</si>
  <si>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</si>
  <si>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</si>
  <si>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</si>
  <si>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</si>
  <si>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</si>
  <si>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</si>
  <si>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</si>
  <si>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</si>
  <si>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</si>
  <si>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</si>
  <si>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</si>
  <si>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</si>
  <si>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</si>
  <si>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</si>
  <si>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</si>
  <si>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</si>
  <si>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</si>
  <si>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</si>
  <si>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</si>
  <si>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</si>
  <si>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</si>
  <si>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</si>
  <si>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</si>
  <si>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</si>
  <si>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</si>
  <si>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</si>
  <si>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</si>
  <si>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</si>
  <si>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</si>
  <si>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</si>
  <si>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</si>
  <si>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</si>
  <si>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</si>
  <si>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</si>
  <si>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</si>
  <si>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</si>
  <si>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</si>
  <si>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</si>
  <si>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</si>
  <si>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</si>
  <si>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</si>
  <si>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</si>
  <si>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</si>
  <si>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</si>
  <si>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</si>
  <si>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</si>
  <si>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</si>
  <si>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</si>
  <si>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</si>
  <si>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</si>
  <si>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</si>
  <si>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</si>
  <si>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</si>
  <si>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</si>
  <si>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</si>
  <si>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</si>
  <si>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</si>
  <si>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</si>
  <si>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</si>
  <si>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</si>
  <si>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</si>
  <si>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</si>
  <si>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</si>
  <si>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</si>
  <si>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</si>
  <si>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</si>
  <si>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</si>
  <si>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</si>
  <si>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</si>
  <si>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</si>
  <si>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</si>
  <si>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</si>
  <si>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</si>
  <si>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</si>
  <si>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</si>
  <si>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</si>
  <si>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</si>
  <si>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</si>
  <si>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</si>
  <si>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</si>
  <si>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</si>
  <si>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</si>
  <si>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</si>
  <si>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</si>
  <si>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</si>
  <si>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</si>
  <si>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</si>
  <si>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</si>
  <si>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</si>
  <si>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</si>
  <si>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</si>
  <si>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</si>
  <si>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</si>
  <si>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</si>
  <si>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</si>
  <si>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</si>
  <si>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</si>
  <si>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</si>
  <si>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</si>
  <si>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</si>
  <si>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</si>
  <si>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</si>
  <si>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</si>
  <si>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</si>
  <si>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</si>
  <si>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</si>
  <si>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</si>
  <si>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</si>
  <si>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</si>
  <si>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</si>
  <si>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</si>
  <si>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</si>
  <si>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</si>
  <si>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</si>
  <si>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</si>
  <si>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</si>
  <si>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</si>
  <si>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</si>
  <si>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</si>
  <si>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</si>
  <si>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</si>
  <si>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</si>
  <si>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</si>
  <si>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</si>
  <si>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</si>
  <si>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</si>
  <si>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</si>
  <si>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</si>
  <si>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</si>
  <si>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</si>
  <si>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</si>
  <si>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</si>
  <si>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</si>
  <si>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</si>
  <si>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</si>
  <si>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</si>
  <si>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</si>
  <si>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</si>
  <si>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</si>
  <si>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</si>
  <si>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</si>
  <si>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</si>
  <si>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</si>
  <si>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</si>
  <si>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</si>
  <si>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</si>
  <si>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</si>
  <si>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</si>
  <si>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</si>
  <si>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</si>
  <si>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</si>
  <si>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</si>
  <si>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</si>
  <si>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</si>
  <si>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</si>
  <si>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</si>
  <si>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</si>
  <si>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</si>
  <si>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</si>
  <si>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</si>
  <si>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</si>
  <si>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</si>
  <si>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</si>
  <si>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</si>
  <si>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</si>
  <si>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</si>
  <si>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</si>
  <si>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</si>
  <si>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</si>
  <si>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</si>
  <si>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</si>
  <si>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</si>
  <si>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</si>
  <si>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</si>
  <si>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</si>
  <si>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</si>
  <si>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</si>
  <si>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</si>
  <si>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</si>
  <si>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</si>
  <si>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</si>
  <si>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</si>
  <si>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</si>
  <si>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</si>
  <si>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</si>
  <si>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</si>
  <si>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</si>
  <si>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</si>
  <si>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</si>
  <si>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</si>
  <si>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</si>
  <si>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</si>
  <si>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</si>
  <si>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</si>
  <si>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</si>
  <si>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</si>
  <si>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</si>
  <si>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</si>
  <si>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</si>
  <si>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</si>
  <si>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</si>
  <si>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</si>
  <si>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</si>
  <si>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</si>
  <si>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</si>
  <si>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</si>
  <si>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</si>
  <si>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</si>
  <si>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</si>
  <si>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</si>
  <si>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</si>
  <si>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</si>
  <si>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</si>
  <si>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</si>
  <si>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</si>
  <si>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</si>
  <si>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</si>
  <si>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</si>
  <si>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</si>
  <si>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</si>
  <si>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</si>
  <si>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</si>
  <si>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</si>
  <si>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</si>
  <si>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</si>
  <si>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</si>
  <si>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</si>
  <si>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</si>
  <si>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</si>
  <si>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</si>
  <si>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</si>
  <si>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</si>
  <si>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</si>
  <si>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</si>
  <si>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</si>
  <si>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</si>
  <si>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</si>
  <si>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</si>
  <si>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</si>
  <si>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</si>
  <si>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</si>
  <si>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</si>
  <si>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</si>
  <si>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</si>
  <si>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</si>
  <si>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</si>
  <si>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</si>
  <si>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</si>
  <si>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</si>
  <si>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</si>
  <si>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</si>
  <si>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</si>
  <si>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</si>
  <si>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</si>
  <si>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</si>
  <si>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</si>
  <si>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</si>
  <si>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</si>
  <si>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</si>
  <si>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</si>
  <si>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</si>
  <si>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</si>
  <si>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</si>
  <si>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</si>
  <si>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</si>
  <si>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</si>
  <si>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</si>
  <si>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</si>
  <si>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</si>
  <si>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</si>
  <si>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</si>
  <si>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</si>
  <si>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</si>
  <si>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</si>
  <si>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</si>
  <si>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</si>
  <si>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</si>
  <si>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</si>
  <si>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</si>
  <si>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</si>
  <si>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</si>
  <si>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</si>
  <si>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</si>
  <si>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</si>
  <si>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</si>
  <si>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</si>
  <si>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</si>
  <si>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</si>
  <si>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</si>
  <si>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</si>
  <si>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</si>
  <si>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</si>
  <si>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</si>
  <si>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</si>
  <si>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</si>
  <si>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</si>
  <si>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</si>
  <si>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</si>
  <si>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</si>
  <si>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</si>
  <si>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</si>
  <si>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</si>
  <si>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</si>
  <si>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</si>
  <si>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</si>
  <si>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</si>
  <si>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</si>
  <si>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</si>
  <si>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</si>
  <si>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</si>
  <si>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</si>
  <si>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</si>
  <si>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</si>
  <si>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</si>
  <si>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</si>
  <si>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</si>
  <si>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</si>
  <si>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</si>
  <si>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</si>
  <si>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</si>
  <si>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</si>
  <si>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</si>
  <si>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</si>
  <si>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</si>
  <si>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</si>
  <si>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</si>
  <si>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</si>
  <si>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</si>
  <si>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</si>
  <si>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</si>
  <si>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</si>
  <si>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</si>
  <si>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</si>
  <si>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</si>
  <si>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</si>
  <si>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</si>
  <si>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</si>
  <si>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</si>
  <si>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</si>
  <si>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</si>
  <si>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</si>
  <si>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</si>
  <si>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</si>
  <si>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</si>
  <si>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</si>
  <si>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</si>
  <si>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</si>
  <si>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</si>
  <si>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</si>
  <si>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</si>
  <si>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</si>
  <si>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</si>
  <si>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</si>
  <si>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</si>
  <si>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</si>
  <si>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</si>
  <si>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</si>
  <si>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</si>
  <si>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</si>
  <si>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</si>
  <si>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</si>
  <si>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</si>
  <si>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</si>
  <si>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</si>
  <si>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</si>
  <si>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</si>
  <si>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</si>
  <si>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</si>
  <si>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</si>
  <si>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</si>
  <si>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</si>
  <si>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</si>
  <si>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</si>
  <si>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</si>
  <si>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</si>
  <si>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</si>
  <si>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</si>
  <si>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</si>
  <si>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</si>
  <si>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</si>
  <si>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</si>
  <si>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</si>
  <si>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</si>
  <si>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</si>
  <si>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</si>
  <si>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</si>
  <si>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</si>
  <si>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</si>
  <si>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</si>
  <si>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</si>
  <si>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</si>
  <si>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</si>
  <si>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</si>
  <si>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</si>
  <si>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</si>
  <si>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</si>
  <si>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</si>
  <si>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</si>
  <si>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</si>
  <si>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</si>
  <si>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</si>
  <si>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</si>
  <si>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</si>
  <si>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</si>
  <si>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</si>
  <si>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</si>
  <si>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</si>
  <si>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</si>
  <si>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</si>
  <si>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</si>
  <si>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</si>
  <si>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</si>
  <si>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</si>
  <si>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</si>
  <si>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</si>
  <si>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</si>
  <si>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</si>
  <si>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</si>
  <si>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</si>
  <si>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</si>
  <si>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</si>
  <si>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</si>
  <si>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</si>
  <si>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</si>
  <si>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</si>
  <si>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</si>
  <si>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</si>
  <si>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</si>
  <si>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</si>
  <si>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</si>
  <si>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</si>
  <si>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</si>
  <si>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</si>
  <si>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</si>
  <si>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</si>
  <si>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</si>
  <si>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</si>
  <si>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</si>
  <si>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</si>
  <si>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</si>
  <si>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</si>
  <si>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</si>
  <si>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</si>
  <si>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</si>
  <si>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</si>
  <si>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</si>
  <si>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</si>
  <si>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</si>
  <si>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</si>
  <si>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</si>
  <si>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</si>
  <si>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</si>
  <si>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</si>
  <si>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</si>
  <si>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</si>
  <si>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</si>
  <si>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</si>
  <si>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</si>
  <si>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</si>
  <si>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</si>
  <si>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</si>
  <si>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</si>
  <si>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</si>
  <si>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</si>
  <si>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</si>
  <si>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</si>
  <si>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</si>
  <si>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</si>
  <si>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</si>
  <si>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</si>
  <si>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</si>
  <si>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</si>
  <si>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</si>
  <si>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</si>
  <si>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</si>
  <si>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</si>
  <si>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</si>
  <si>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</si>
  <si>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</si>
  <si>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</si>
  <si>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</si>
  <si>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</si>
  <si>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</si>
  <si>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</si>
  <si>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</si>
  <si>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</si>
  <si>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</si>
  <si>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</si>
  <si>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</si>
  <si>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</si>
  <si>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</si>
  <si>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</si>
  <si>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</si>
  <si>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</si>
  <si>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</si>
  <si>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</si>
  <si>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</si>
  <si>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</si>
  <si>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</si>
  <si>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</si>
  <si>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</si>
  <si>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</si>
  <si>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</si>
  <si>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</si>
  <si>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</si>
  <si>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</si>
  <si>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</si>
  <si>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</si>
  <si>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</si>
  <si>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</si>
  <si>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</si>
  <si>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</si>
  <si>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</si>
  <si>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</si>
  <si>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</si>
  <si>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</si>
  <si>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</si>
  <si>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</si>
  <si>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</si>
  <si>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</si>
  <si>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</si>
  <si>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</si>
  <si>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</si>
  <si>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</si>
  <si>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</si>
  <si>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</si>
  <si>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</si>
  <si>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</si>
  <si>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</si>
  <si>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</si>
  <si>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</si>
  <si>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</si>
  <si>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</si>
  <si>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</si>
  <si>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</si>
  <si>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</si>
  <si>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</si>
  <si>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</si>
  <si>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</si>
  <si>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</si>
  <si>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</si>
  <si>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</si>
  <si>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</si>
  <si>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</si>
  <si>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</si>
  <si>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</si>
  <si>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</si>
  <si>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</si>
  <si>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</si>
  <si>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</si>
  <si>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</si>
  <si>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</si>
  <si>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</si>
  <si>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</si>
  <si>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</si>
  <si>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</si>
  <si>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</si>
  <si>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</si>
  <si>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</si>
  <si>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</si>
  <si>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</si>
  <si>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</si>
  <si>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</si>
  <si>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</si>
  <si>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</si>
  <si>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</si>
  <si>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</si>
  <si>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</si>
  <si>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</si>
  <si>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</si>
  <si>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</si>
  <si>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</si>
  <si>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</si>
  <si>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</si>
  <si>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</si>
  <si>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</si>
  <si>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</si>
  <si>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</si>
  <si>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</si>
  <si>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</si>
  <si>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</si>
  <si>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</si>
  <si>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</si>
  <si>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</si>
  <si>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</si>
  <si>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</si>
  <si>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</si>
  <si>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</si>
  <si>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</si>
  <si>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</si>
  <si>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</si>
  <si>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</si>
  <si>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</si>
  <si>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</si>
  <si>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</si>
  <si>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</si>
  <si>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</si>
  <si>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</si>
  <si>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</si>
  <si>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</si>
  <si>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</si>
  <si>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</si>
  <si>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</si>
  <si>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</si>
  <si>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</si>
  <si>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</si>
  <si>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</si>
  <si>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</si>
  <si>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</si>
  <si>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</si>
  <si>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</si>
  <si>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</si>
  <si>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</si>
  <si>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</si>
  <si>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</si>
  <si>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</si>
  <si>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</si>
  <si>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</si>
  <si>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</si>
  <si>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</si>
  <si>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</si>
  <si>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</si>
  <si>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</si>
  <si>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</si>
  <si>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</si>
  <si>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</si>
  <si>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</si>
  <si>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</si>
  <si>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</si>
  <si>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</si>
  <si>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</si>
  <si>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</si>
  <si>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</si>
  <si>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</si>
  <si>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</si>
  <si>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</si>
  <si>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</si>
  <si>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</si>
  <si>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</si>
  <si>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</si>
  <si>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</si>
  <si>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</si>
  <si>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</si>
  <si>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</si>
  <si>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</si>
  <si>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</si>
  <si>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</si>
  <si>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</si>
  <si>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</si>
  <si>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</si>
  <si>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</si>
  <si>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</si>
  <si>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</si>
  <si>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</si>
  <si>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</si>
  <si>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</si>
  <si>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</si>
  <si>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</si>
  <si>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</si>
  <si>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</si>
  <si>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</si>
  <si>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</si>
  <si>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</si>
  <si>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</si>
  <si>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</si>
  <si>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</si>
  <si>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</si>
  <si>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</si>
  <si>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</si>
  <si>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</si>
  <si>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</si>
  <si>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</si>
  <si>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</si>
  <si>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</si>
  <si>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</si>
  <si>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</si>
  <si>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</si>
  <si>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</si>
  <si>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</si>
  <si>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</si>
  <si>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</si>
  <si>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</si>
  <si>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</si>
  <si>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</si>
  <si>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</si>
  <si>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</si>
  <si>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</si>
  <si>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</si>
  <si>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</si>
  <si>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</si>
  <si>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</si>
  <si>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</si>
  <si>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</si>
  <si>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</si>
  <si>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</si>
  <si>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</si>
  <si>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</si>
  <si>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</si>
  <si>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</si>
  <si>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</si>
  <si>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</si>
  <si>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</si>
  <si>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</si>
  <si>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</si>
  <si>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</si>
  <si>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</si>
  <si>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</si>
  <si>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</si>
  <si>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</si>
  <si>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</si>
  <si>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</si>
  <si>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</si>
  <si>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</si>
  <si>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</si>
  <si>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</si>
  <si>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</si>
  <si>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</si>
  <si>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</si>
  <si>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</si>
  <si>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</si>
  <si>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</si>
  <si>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</si>
  <si>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</si>
  <si>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</si>
  <si>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</si>
  <si>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</si>
  <si>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</si>
  <si>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</si>
  <si>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</si>
  <si>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</si>
  <si>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</si>
  <si>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</si>
  <si>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</si>
  <si>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</si>
  <si>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</si>
  <si>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</si>
  <si>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</si>
  <si>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</si>
  <si>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</si>
  <si>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</si>
  <si>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</si>
  <si>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</si>
  <si>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</si>
  <si>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</si>
  <si>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</si>
  <si>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</si>
  <si>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</si>
  <si>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</si>
  <si>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</si>
  <si>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</si>
  <si>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</si>
  <si>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</si>
  <si>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</si>
  <si>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</si>
  <si>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</si>
  <si>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</si>
  <si>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</si>
  <si>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</si>
  <si>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</si>
  <si>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</si>
  <si>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</si>
  <si>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</si>
  <si>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</si>
  <si>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</si>
  <si>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</si>
  <si>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</si>
  <si>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</si>
  <si>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</si>
  <si>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</si>
  <si>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</si>
  <si>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</si>
  <si>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</si>
  <si>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</si>
  <si>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</si>
  <si>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</si>
  <si>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</si>
  <si>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</si>
  <si>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</si>
  <si>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</si>
  <si>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</si>
  <si>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</si>
  <si>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</si>
  <si>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</si>
  <si>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</si>
  <si>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</si>
  <si>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</si>
  <si>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</si>
  <si>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</si>
  <si>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</si>
  <si>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</si>
  <si>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</si>
  <si>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</si>
  <si>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</si>
  <si>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</si>
  <si>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</si>
  <si>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</si>
  <si>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</si>
  <si>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</si>
  <si>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</si>
  <si>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</si>
  <si>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</si>
  <si>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</si>
  <si>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</si>
  <si>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</si>
  <si>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</si>
  <si>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</si>
  <si>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</si>
  <si>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</si>
  <si>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</si>
  <si>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</si>
  <si>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</si>
  <si>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</si>
  <si>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</si>
  <si>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</si>
  <si>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</si>
  <si>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</si>
  <si>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</si>
  <si>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</si>
  <si>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</si>
  <si>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</si>
  <si>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</si>
  <si>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</si>
  <si>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</si>
  <si>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</si>
  <si>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</si>
  <si>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</si>
  <si>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</si>
  <si>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</si>
  <si>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</si>
  <si>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</si>
  <si>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</si>
  <si>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</si>
  <si>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</si>
  <si>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</si>
  <si>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</si>
  <si>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</si>
  <si>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</si>
  <si>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</si>
  <si>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</si>
  <si>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</si>
  <si>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</si>
  <si>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</si>
  <si>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</si>
  <si>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</si>
  <si>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</si>
  <si>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</si>
  <si>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</si>
  <si>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</si>
  <si>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</si>
  <si>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</si>
  <si>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</si>
  <si>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</si>
  <si>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</si>
  <si>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</si>
  <si>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</si>
  <si>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</si>
  <si>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</si>
  <si>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</si>
  <si>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</si>
  <si>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</si>
  <si>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</si>
  <si>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</si>
  <si>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</si>
  <si>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</si>
  <si>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</si>
  <si>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</si>
  <si>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</si>
  <si>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</si>
  <si>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</si>
  <si>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</si>
  <si>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</si>
  <si>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</si>
  <si>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</si>
  <si>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</si>
  <si>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</si>
  <si>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</si>
  <si>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</si>
  <si>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</si>
  <si>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</si>
  <si>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</si>
  <si>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</si>
  <si>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</si>
  <si>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</si>
  <si>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</si>
  <si>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</si>
  <si>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</si>
  <si>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</si>
  <si>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</si>
  <si>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</si>
  <si>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</si>
  <si>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</si>
  <si>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</si>
  <si>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</si>
  <si>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</si>
  <si>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</si>
  <si>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</si>
  <si>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</si>
  <si>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</si>
  <si>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</si>
  <si>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</si>
  <si>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</si>
  <si>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</si>
  <si>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</si>
  <si>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</si>
  <si>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</si>
  <si>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</si>
  <si>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</si>
  <si>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</si>
  <si>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</si>
  <si>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</si>
  <si>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</si>
  <si>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</si>
  <si>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</si>
  <si>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</si>
  <si>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</si>
  <si>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</si>
  <si>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</si>
  <si>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</si>
  <si>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</si>
  <si>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</si>
  <si>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</si>
  <si>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</si>
  <si>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</si>
  <si>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</si>
  <si>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</si>
  <si>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</si>
  <si>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</si>
  <si>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</si>
  <si>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</si>
  <si>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</si>
  <si>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</si>
  <si>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</si>
  <si>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</si>
  <si>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</si>
  <si>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</si>
  <si>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</si>
  <si>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</si>
  <si>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</si>
  <si>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</si>
  <si>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</si>
  <si>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</si>
  <si>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</si>
  <si>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</si>
  <si>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</si>
  <si>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</si>
  <si>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</si>
  <si>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</si>
  <si>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</si>
  <si>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</si>
  <si>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</si>
  <si>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</si>
  <si>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</si>
  <si>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</si>
  <si>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</si>
  <si>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</si>
  <si>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</si>
  <si>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</si>
  <si>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</si>
  <si>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</si>
  <si>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</si>
  <si>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</si>
  <si>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</si>
  <si>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</si>
  <si>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</si>
  <si>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</si>
  <si>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</si>
  <si>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</si>
  <si>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</si>
  <si>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</si>
  <si>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</si>
  <si>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</si>
  <si>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</si>
  <si>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</si>
  <si>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</si>
  <si>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</si>
  <si>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</si>
  <si>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</si>
  <si>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</si>
  <si>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</si>
  <si>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</si>
  <si>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</si>
  <si>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</si>
  <si>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</si>
  <si>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</si>
  <si>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</si>
  <si>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</si>
  <si>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</si>
  <si>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</si>
  <si>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</si>
  <si>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</si>
  <si>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</si>
  <si>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</si>
  <si>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</si>
  <si>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</si>
  <si>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</si>
  <si>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</si>
  <si>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</si>
  <si>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</si>
  <si>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</si>
  <si>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</si>
  <si>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</si>
  <si>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</si>
  <si>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</si>
  <si>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</si>
  <si>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</si>
  <si>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</si>
  <si>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</si>
  <si>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</si>
  <si>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</si>
  <si>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</si>
  <si>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</si>
  <si>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</si>
  <si>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</si>
  <si>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</si>
  <si>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</si>
  <si>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</si>
  <si>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</si>
  <si>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</si>
  <si>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</si>
  <si>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</si>
  <si>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</si>
  <si>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</si>
  <si>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</si>
  <si>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</si>
  <si>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</si>
  <si>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</si>
  <si>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</si>
  <si>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</si>
  <si>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</si>
  <si>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</si>
  <si>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</si>
  <si>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</si>
  <si>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</si>
  <si>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</si>
  <si>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</si>
  <si>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</si>
  <si>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</si>
  <si>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</si>
  <si>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</si>
  <si>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</si>
  <si>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</si>
  <si>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</si>
  <si>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</si>
  <si>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</si>
  <si>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</si>
  <si>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</si>
  <si>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</si>
  <si>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</si>
  <si>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</si>
  <si>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</si>
  <si>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</si>
  <si>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</si>
  <si>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</si>
  <si>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</si>
  <si>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</si>
  <si>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</si>
  <si>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</si>
  <si>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</si>
  <si>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</si>
  <si>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</si>
  <si>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</si>
  <si>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</si>
  <si>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</si>
  <si>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</si>
  <si>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</si>
  <si>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</si>
  <si>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</si>
  <si>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</si>
  <si>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</si>
  <si>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</si>
  <si>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</si>
  <si>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</si>
  <si>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</si>
  <si>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</si>
  <si>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</si>
  <si>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</si>
  <si>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</si>
  <si>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</si>
  <si>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</si>
  <si>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</si>
  <si>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</si>
  <si>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</si>
  <si>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</si>
  <si>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</si>
  <si>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</si>
  <si>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</si>
  <si>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</si>
  <si>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</si>
  <si>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</si>
  <si>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</si>
  <si>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</si>
  <si>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</si>
  <si>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</si>
  <si>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</si>
  <si>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</si>
  <si>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</si>
  <si>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</si>
  <si>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</si>
  <si>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</si>
  <si>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</si>
  <si>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</si>
  <si>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</si>
  <si>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</si>
  <si>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</si>
  <si>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</si>
  <si>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</si>
  <si>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</si>
  <si>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</si>
  <si>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</si>
  <si>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</si>
  <si>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</si>
  <si>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</si>
  <si>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</si>
  <si>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</si>
  <si>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</si>
  <si>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</si>
  <si>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</si>
  <si>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</si>
  <si>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</si>
  <si>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</si>
  <si>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</si>
  <si>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</si>
  <si>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</si>
  <si>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</si>
  <si>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</si>
  <si>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</si>
  <si>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</si>
  <si>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</si>
  <si>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</si>
  <si>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</si>
  <si>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</si>
  <si>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</si>
  <si>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</si>
  <si>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</si>
  <si>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</si>
  <si>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</si>
  <si>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</si>
  <si>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</si>
  <si>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</si>
  <si>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</si>
  <si>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</si>
  <si>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</si>
  <si>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</si>
  <si>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</si>
  <si>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</si>
  <si>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</si>
  <si>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</si>
  <si>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</si>
  <si>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</si>
  <si>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</si>
  <si>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</si>
  <si>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</si>
  <si>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</si>
  <si>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</si>
  <si>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</si>
  <si>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</si>
  <si>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</si>
  <si>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</si>
  <si>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</si>
  <si>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</si>
  <si>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</si>
  <si>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</si>
  <si>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</si>
  <si>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</si>
  <si>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</si>
  <si>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</si>
  <si>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</si>
  <si>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</si>
  <si>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</si>
  <si>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</si>
  <si>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</si>
  <si>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</si>
  <si>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</si>
  <si>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</si>
  <si>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</si>
  <si>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</si>
  <si>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</si>
  <si>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</si>
  <si>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</si>
  <si>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</si>
  <si>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</si>
  <si>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</si>
  <si>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</si>
  <si>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</si>
  <si>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</si>
  <si>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</si>
  <si>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</si>
  <si>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</si>
  <si>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</si>
  <si>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</si>
  <si>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</si>
  <si>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</si>
  <si>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</si>
  <si>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</si>
  <si>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</si>
  <si>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</si>
  <si>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</si>
  <si>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</si>
  <si>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</si>
  <si>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</si>
  <si>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</si>
  <si>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</si>
  <si>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</si>
  <si>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</si>
  <si>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</si>
  <si>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</si>
  <si>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</si>
  <si>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</si>
  <si>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</si>
  <si>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</si>
  <si>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</si>
  <si>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</si>
  <si>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</si>
  <si>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</si>
  <si>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</si>
  <si>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</si>
  <si>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</si>
  <si>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</si>
  <si>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</si>
  <si>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</si>
  <si>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</si>
  <si>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</si>
  <si>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</si>
  <si>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</si>
  <si>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</si>
  <si>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</si>
  <si>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</si>
  <si>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</si>
  <si>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</si>
  <si>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</si>
  <si>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</si>
  <si>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</si>
  <si>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</si>
  <si>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</si>
  <si>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</si>
  <si>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</si>
  <si>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</si>
  <si>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</si>
  <si>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</si>
  <si>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</si>
  <si>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</si>
  <si>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</si>
  <si>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</si>
  <si>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</si>
  <si>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</si>
  <si>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</si>
  <si>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</si>
  <si>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</si>
  <si>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</si>
  <si>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</si>
  <si>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</si>
  <si>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</si>
  <si>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</si>
  <si>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</si>
  <si>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</si>
  <si>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</si>
  <si>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</si>
  <si>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</si>
  <si>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</si>
  <si>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</si>
  <si>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</si>
  <si>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</si>
  <si>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</si>
  <si>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</si>
  <si>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</si>
  <si>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</si>
  <si>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</si>
  <si>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</si>
  <si>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</si>
  <si>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</si>
  <si>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</si>
  <si>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</si>
  <si>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</si>
  <si>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</si>
  <si>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</si>
  <si>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</si>
  <si>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</si>
  <si>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</si>
  <si>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</si>
  <si>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</si>
  <si>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</si>
  <si>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</si>
  <si>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</si>
  <si>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</si>
  <si>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</si>
  <si>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</si>
  <si>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</si>
  <si>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</si>
  <si>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</si>
  <si>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</si>
  <si>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</si>
  <si>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</si>
  <si>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</si>
  <si>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</si>
  <si>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</si>
  <si>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</si>
  <si>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</si>
  <si>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</si>
  <si>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</si>
  <si>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</si>
  <si>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</si>
  <si>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</si>
  <si>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</si>
  <si>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</si>
  <si>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</si>
  <si>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</si>
  <si>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</si>
  <si>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</si>
  <si>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</si>
  <si>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</si>
  <si>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</si>
  <si>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</si>
  <si>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</si>
  <si>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</si>
  <si>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</si>
  <si>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</si>
  <si>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</si>
  <si>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</si>
  <si>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</si>
  <si>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</si>
  <si>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</si>
  <si>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</si>
  <si>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</si>
  <si>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</si>
  <si>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</si>
  <si>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</si>
  <si>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</si>
  <si>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</si>
  <si>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</si>
  <si>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</si>
  <si>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</si>
  <si>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</si>
  <si>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</si>
  <si>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</si>
  <si>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</si>
  <si>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</si>
  <si>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</si>
  <si>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</si>
  <si>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</si>
  <si>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</si>
  <si>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</si>
  <si>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</si>
  <si>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</si>
  <si>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</si>
  <si>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</si>
  <si>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</si>
  <si>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</si>
  <si>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</si>
  <si>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</si>
  <si>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</si>
  <si>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</si>
  <si>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</si>
  <si>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</si>
  <si>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</si>
  <si>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</si>
  <si>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</si>
  <si>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</si>
  <si>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</si>
  <si>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</si>
  <si>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</si>
  <si>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</si>
  <si>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</si>
  <si>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</si>
  <si>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</si>
  <si>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</si>
  <si>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</si>
  <si>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</si>
  <si>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</si>
  <si>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</si>
  <si>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</si>
  <si>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</si>
  <si>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</si>
  <si>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</si>
  <si>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</si>
  <si>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</si>
  <si>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</si>
  <si>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</si>
  <si>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</si>
  <si>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</si>
  <si>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</si>
  <si>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</si>
  <si>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</si>
  <si>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</si>
  <si>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</si>
  <si>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</si>
  <si>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</si>
  <si>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</si>
  <si>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</si>
  <si>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</si>
  <si>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</si>
  <si>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</si>
  <si>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</si>
  <si>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</si>
  <si>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</si>
  <si>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</si>
  <si>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</si>
  <si>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</si>
  <si>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</si>
  <si>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</si>
  <si>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</si>
  <si>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</si>
  <si>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</si>
  <si>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</si>
  <si>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</si>
  <si>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</si>
  <si>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</si>
  <si>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</si>
  <si>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</si>
  <si>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</si>
  <si>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</si>
  <si>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</si>
  <si>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</si>
  <si>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</si>
  <si>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</si>
  <si>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</si>
  <si>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</si>
  <si>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</si>
  <si>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</si>
  <si>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</si>
  <si>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</si>
  <si>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</si>
  <si>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</si>
  <si>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</si>
  <si>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</si>
  <si>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</si>
  <si>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</si>
  <si>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</si>
  <si>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</si>
  <si>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</si>
  <si>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</si>
  <si>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</si>
  <si>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</si>
  <si>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</si>
  <si>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</si>
  <si>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</si>
  <si>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</si>
  <si>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</si>
  <si>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</si>
  <si>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</si>
  <si>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</si>
  <si>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</si>
  <si>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</si>
  <si>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</si>
  <si>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</si>
  <si>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</si>
  <si>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</si>
  <si>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</si>
  <si>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</si>
  <si>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</si>
  <si>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</si>
  <si>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</si>
  <si>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</si>
  <si>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</si>
  <si>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</si>
  <si>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</si>
  <si>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</si>
  <si>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</si>
  <si>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</si>
  <si>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</si>
  <si>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</si>
  <si>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</si>
  <si>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</si>
  <si>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</si>
  <si>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</si>
  <si>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</si>
  <si>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</si>
  <si>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</si>
  <si>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</si>
  <si>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</si>
  <si>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</si>
  <si>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</si>
  <si>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</si>
  <si>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</si>
  <si>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</si>
  <si>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</si>
  <si>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</si>
  <si>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</si>
  <si>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</si>
  <si>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</si>
  <si>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</si>
  <si>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</si>
  <si>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</si>
  <si>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</si>
  <si>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</si>
  <si>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</si>
  <si>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</si>
  <si>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</si>
  <si>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</si>
  <si>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</si>
  <si>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</si>
  <si>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</si>
  <si>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</si>
  <si>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</si>
  <si>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</si>
  <si>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</si>
  <si>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</si>
  <si>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</si>
  <si>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</si>
  <si>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</si>
  <si>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</si>
  <si>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</si>
  <si>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</si>
  <si>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</si>
  <si>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</si>
  <si>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</si>
  <si>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</si>
  <si>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</si>
  <si>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</si>
  <si>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</si>
  <si>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</si>
  <si>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</si>
  <si>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</si>
  <si>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</si>
  <si>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</si>
  <si>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</si>
  <si>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</si>
  <si>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</si>
  <si>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</si>
  <si>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</si>
  <si>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</si>
  <si>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</si>
  <si>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</si>
  <si>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</si>
  <si>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</si>
  <si>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</si>
  <si>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</si>
  <si>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</si>
  <si>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</si>
  <si>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</si>
  <si>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</si>
  <si>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</si>
  <si>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</si>
  <si>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</si>
  <si>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</si>
  <si>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</si>
  <si>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</si>
  <si>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</si>
  <si>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</si>
  <si>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</si>
  <si>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</si>
  <si>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</si>
  <si>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</si>
  <si>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</si>
  <si>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</si>
  <si>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</si>
  <si>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</si>
  <si>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</si>
  <si>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</si>
  <si>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</si>
  <si>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</si>
  <si>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</si>
  <si>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</si>
  <si>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</si>
  <si>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</si>
  <si>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</si>
  <si>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</si>
  <si>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</si>
  <si>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</si>
  <si>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</si>
  <si>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</si>
  <si>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</si>
  <si>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</si>
  <si>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</si>
  <si>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</si>
  <si>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</si>
  <si>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</si>
  <si>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</si>
  <si>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</si>
  <si>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</si>
  <si>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</si>
  <si>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</si>
  <si>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</si>
  <si>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</si>
  <si>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</si>
  <si>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</si>
  <si>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</si>
  <si>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</si>
  <si>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</si>
  <si>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</si>
  <si>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</si>
  <si>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</si>
  <si>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</si>
  <si>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</si>
  <si>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</si>
  <si>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</si>
  <si>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</si>
  <si>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</si>
  <si>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</si>
  <si>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</si>
  <si>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</si>
  <si>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</si>
  <si>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</si>
  <si>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</si>
  <si>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</si>
  <si>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</si>
  <si>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</si>
  <si>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</si>
  <si>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</si>
  <si>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</si>
  <si>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</si>
  <si>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</si>
  <si>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</si>
  <si>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</si>
  <si>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</si>
  <si>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</si>
  <si>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</si>
  <si>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</si>
  <si>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</si>
  <si>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</si>
  <si>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</si>
  <si>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</si>
  <si>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</si>
  <si>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</si>
  <si>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</si>
  <si>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</si>
  <si>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</si>
  <si>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</si>
  <si>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</si>
  <si>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</si>
  <si>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</si>
  <si>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</si>
  <si>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</si>
  <si>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</si>
  <si>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</si>
  <si>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</si>
  <si>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</si>
  <si>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</si>
  <si>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</si>
  <si>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</si>
  <si>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</si>
  <si>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</si>
  <si>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</si>
  <si>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</si>
  <si>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</si>
  <si>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</si>
  <si>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</si>
  <si>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</si>
  <si>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</si>
  <si>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</si>
  <si>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</si>
  <si>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</si>
  <si>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</si>
  <si>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</si>
  <si>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</si>
  <si>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</si>
  <si>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</si>
  <si>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</si>
  <si>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</si>
  <si>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</si>
  <si>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</si>
  <si>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</si>
  <si>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</si>
  <si>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</si>
  <si>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</si>
  <si>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</si>
  <si>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</si>
  <si>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</si>
  <si>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</si>
  <si>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</si>
  <si>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</si>
  <si>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</si>
  <si>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</si>
  <si>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</si>
  <si>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</si>
  <si>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</si>
  <si>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</si>
  <si>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</si>
  <si>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</si>
  <si>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</si>
  <si>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</si>
  <si>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</si>
  <si>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</si>
  <si>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</si>
  <si>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</si>
  <si>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</si>
  <si>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</si>
  <si>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</si>
  <si>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</si>
  <si>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</si>
  <si>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</si>
  <si>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</si>
  <si>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</si>
  <si>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</si>
  <si>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</si>
  <si>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</si>
  <si>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</si>
  <si>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</si>
  <si>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</si>
  <si>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</si>
  <si>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</si>
  <si>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</si>
  <si>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</si>
  <si>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</si>
  <si>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</si>
  <si>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</si>
  <si>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</si>
  <si>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</si>
  <si>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</si>
  <si>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</si>
  <si>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</si>
  <si>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</si>
  <si>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</si>
  <si>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</si>
  <si>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</si>
  <si>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</si>
  <si>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</si>
  <si>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</si>
  <si>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</si>
  <si>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</si>
  <si>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</si>
  <si>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</si>
  <si>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</si>
  <si>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</si>
  <si>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</si>
  <si>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</si>
  <si>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</si>
  <si>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</si>
  <si>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</si>
  <si>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</si>
  <si>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</si>
  <si>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</si>
  <si>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</si>
  <si>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</si>
  <si>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</si>
  <si>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</si>
  <si>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</si>
  <si>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</si>
  <si>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</si>
  <si>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</si>
  <si>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</si>
  <si>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</si>
  <si>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</si>
  <si>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</si>
  <si>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</si>
  <si>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</si>
  <si>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</si>
  <si>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</si>
  <si>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</si>
  <si>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</si>
  <si>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</si>
  <si>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</si>
  <si>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</si>
  <si>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</si>
  <si>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</si>
  <si>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</si>
  <si>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</si>
  <si>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</si>
  <si>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</si>
  <si>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</si>
  <si>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</si>
  <si>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</si>
  <si>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</si>
  <si>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</si>
  <si>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</si>
  <si>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</si>
  <si>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</si>
  <si>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</si>
  <si>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</si>
  <si>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</si>
  <si>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</si>
  <si>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</si>
  <si>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</si>
  <si>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</si>
  <si>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</si>
  <si>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</si>
  <si>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</si>
  <si>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</si>
  <si>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</si>
  <si>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</si>
  <si>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</si>
  <si>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</si>
  <si>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</si>
  <si>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</si>
  <si>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</si>
  <si>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</si>
  <si>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</si>
  <si>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</si>
  <si>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</si>
  <si>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</si>
  <si>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</si>
  <si>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</si>
  <si>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</si>
  <si>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</si>
  <si>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</si>
  <si>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</si>
  <si>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</si>
  <si>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</si>
  <si>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</si>
  <si>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</si>
  <si>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</si>
  <si>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</si>
  <si>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</si>
  <si>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</si>
  <si>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</si>
  <si>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</si>
  <si>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</si>
  <si>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</si>
  <si>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</si>
  <si>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</si>
  <si>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</si>
  <si>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</si>
  <si>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</si>
  <si>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</si>
  <si>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</si>
  <si>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</si>
  <si>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</si>
  <si>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</si>
  <si>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</si>
  <si>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</si>
  <si>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</si>
  <si>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</si>
  <si>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</si>
  <si>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</si>
  <si>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</si>
  <si>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</si>
  <si>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</si>
  <si>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</si>
  <si>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</si>
  <si>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</si>
  <si>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</si>
  <si>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</si>
  <si>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</si>
  <si>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</si>
  <si>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</si>
  <si>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</si>
  <si>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</si>
  <si>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</si>
  <si>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</si>
  <si>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</si>
  <si>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</si>
  <si>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</si>
  <si>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</si>
  <si>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</si>
  <si>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</si>
  <si>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</si>
  <si>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</si>
  <si>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</si>
  <si>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</si>
  <si>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</si>
  <si>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</si>
  <si>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</si>
  <si>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</si>
  <si>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</si>
  <si>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</si>
  <si>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</si>
  <si>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</si>
  <si>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</si>
  <si>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</si>
  <si>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</si>
  <si>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</si>
  <si>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</si>
  <si>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</si>
  <si>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</si>
  <si>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</si>
  <si>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</si>
  <si>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</si>
  <si>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</si>
  <si>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</si>
  <si>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</si>
  <si>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</si>
  <si>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</si>
  <si>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</si>
  <si>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</si>
  <si>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</si>
  <si>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</si>
  <si>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</si>
  <si>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</si>
  <si>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</si>
  <si>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</si>
  <si>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</si>
  <si>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</si>
  <si>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</si>
  <si>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</si>
  <si>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</si>
  <si>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</si>
  <si>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</si>
  <si>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</si>
  <si>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</si>
  <si>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</si>
  <si>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</si>
  <si>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</si>
  <si>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</si>
  <si>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</si>
  <si>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</si>
  <si>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</si>
  <si>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</si>
  <si>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</si>
  <si>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</si>
  <si>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</si>
  <si>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</si>
  <si>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</si>
  <si>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</si>
  <si>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</si>
  <si>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</si>
  <si>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</si>
  <si>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</si>
  <si>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</si>
  <si>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</si>
  <si>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</si>
  <si>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</si>
  <si>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</si>
  <si>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</si>
  <si>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</si>
  <si>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</si>
  <si>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</si>
  <si>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</si>
  <si>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</si>
  <si>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</si>
  <si>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</si>
  <si>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</si>
  <si>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</si>
  <si>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</si>
  <si>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</si>
  <si>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</si>
  <si>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</si>
  <si>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</si>
  <si>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</si>
  <si>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</si>
  <si>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</si>
  <si>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</si>
  <si>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</si>
  <si>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</si>
  <si>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</si>
  <si>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</si>
  <si>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</si>
  <si>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</si>
  <si>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</si>
  <si>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</si>
  <si>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</si>
  <si>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</si>
  <si>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</si>
  <si>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</si>
  <si>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</si>
  <si>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</si>
  <si>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</si>
  <si>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</si>
  <si>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</si>
  <si>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</si>
  <si>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</si>
  <si>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</si>
  <si>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</si>
  <si>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</si>
  <si>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</si>
  <si>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</si>
  <si>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</si>
  <si>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</si>
  <si>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</si>
  <si>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</si>
  <si>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</si>
  <si>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</si>
  <si>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</si>
  <si>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</si>
  <si>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</si>
  <si>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</si>
  <si>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</si>
  <si>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</si>
  <si>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</si>
  <si>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</si>
  <si>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</si>
  <si>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</si>
  <si>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</si>
  <si>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</si>
  <si>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</si>
  <si>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</si>
  <si>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</si>
  <si>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</si>
  <si>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</si>
  <si>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</si>
  <si>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</si>
  <si>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</si>
  <si>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</si>
  <si>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</si>
  <si>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</si>
  <si>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</si>
  <si>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</si>
  <si>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</si>
  <si>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</si>
  <si>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</si>
  <si>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</si>
  <si>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</si>
  <si>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</si>
  <si>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</si>
  <si>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</si>
  <si>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</si>
  <si>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</si>
  <si>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</si>
  <si>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</si>
  <si>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</si>
  <si>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</si>
  <si>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</si>
  <si>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</si>
  <si>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</si>
  <si>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</si>
  <si>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</si>
  <si>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</si>
  <si>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</si>
  <si>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</si>
  <si>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</si>
  <si>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</si>
  <si>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</si>
  <si>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</si>
  <si>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</si>
  <si>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</si>
  <si>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</si>
  <si>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</si>
  <si>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</si>
  <si>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</si>
  <si>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</si>
  <si>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</si>
  <si>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</si>
  <si>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</si>
  <si>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</si>
  <si>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</si>
  <si>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</si>
  <si>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</si>
  <si>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</si>
  <si>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</si>
  <si>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</si>
  <si>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</si>
  <si>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</si>
  <si>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</si>
  <si>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</si>
  <si>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</si>
  <si>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</si>
  <si>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</si>
  <si>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</si>
  <si>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</si>
  <si>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</si>
  <si>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</si>
  <si>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</si>
  <si>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</si>
  <si>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</si>
  <si>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</si>
  <si>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</si>
  <si>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</si>
  <si>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</si>
  <si>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</si>
  <si>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</si>
  <si>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</si>
  <si>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</si>
  <si>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</si>
  <si>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</si>
  <si>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</si>
  <si>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</si>
  <si>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</si>
  <si>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</si>
  <si>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</si>
  <si>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</si>
  <si>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</si>
  <si>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</si>
  <si>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</si>
  <si>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</si>
  <si>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</si>
  <si>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</si>
  <si>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</si>
  <si>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</si>
  <si>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</si>
  <si>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</si>
  <si>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</si>
  <si>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</si>
  <si>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</si>
  <si>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</si>
  <si>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</si>
  <si>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</si>
  <si>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</si>
  <si>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</si>
  <si>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</si>
  <si>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</si>
  <si>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</si>
  <si>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</si>
  <si>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</si>
  <si>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</si>
  <si>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</si>
  <si>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</si>
  <si>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</si>
  <si>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</si>
  <si>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</si>
  <si>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</si>
  <si>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</si>
  <si>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</si>
  <si>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</si>
  <si>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</si>
  <si>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</si>
  <si>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</si>
  <si>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</si>
  <si>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</si>
  <si>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</si>
  <si>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</si>
  <si>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</si>
  <si>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</si>
  <si>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</si>
  <si>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</si>
  <si>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</si>
  <si>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</si>
  <si>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</si>
  <si>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</si>
  <si>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</si>
  <si>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</si>
  <si>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</si>
  <si>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</si>
  <si>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</si>
  <si>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</si>
  <si>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</si>
  <si>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</si>
  <si>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</si>
  <si>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</si>
  <si>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</si>
  <si>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</si>
  <si>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</si>
  <si>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</si>
  <si>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</si>
  <si>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</si>
  <si>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</si>
  <si>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</si>
  <si>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</si>
  <si>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</si>
  <si>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</si>
  <si>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</si>
  <si>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</si>
  <si>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</si>
  <si>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</si>
  <si>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</si>
  <si>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</si>
  <si>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</si>
  <si>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</si>
  <si>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</si>
  <si>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</si>
  <si>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</si>
  <si>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</si>
  <si>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</si>
  <si>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</si>
  <si>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</si>
  <si>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</si>
  <si>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</si>
  <si>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</si>
  <si>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</si>
  <si>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</si>
  <si>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</si>
  <si>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</si>
  <si>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</si>
  <si>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</si>
  <si>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</si>
  <si>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</si>
  <si>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</si>
  <si>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</si>
  <si>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</si>
  <si>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</si>
  <si>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</si>
  <si>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</si>
  <si>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</si>
  <si>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</si>
  <si>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</si>
  <si>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</si>
  <si>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</si>
  <si>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</si>
  <si>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</si>
  <si>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</si>
  <si>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</si>
  <si>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</si>
  <si>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</si>
  <si>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</si>
  <si>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</si>
  <si>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</si>
  <si>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</si>
  <si>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</si>
  <si>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</si>
  <si>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</si>
  <si>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</si>
  <si>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</si>
  <si>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</si>
  <si>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</si>
  <si>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</si>
  <si>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</si>
  <si>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</si>
  <si>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</si>
  <si>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</si>
  <si>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</si>
  <si>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</si>
  <si>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</si>
  <si>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</si>
  <si>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</si>
  <si>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</si>
  <si>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</si>
  <si>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</si>
  <si>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</si>
  <si>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</si>
  <si>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</si>
  <si>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</si>
  <si>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</si>
  <si>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</si>
  <si>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</si>
  <si>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</si>
  <si>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</si>
  <si>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</si>
  <si>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</si>
  <si>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</si>
  <si>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</si>
  <si>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</si>
  <si>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</si>
  <si>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</si>
  <si>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</si>
  <si>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</si>
  <si>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</si>
  <si>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</si>
  <si>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</si>
  <si>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</si>
  <si>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</si>
  <si>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</si>
  <si>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</si>
  <si>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</si>
  <si>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</si>
  <si>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</si>
  <si>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</si>
  <si>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</si>
  <si>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</si>
  <si>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</si>
  <si>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</si>
  <si>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</si>
  <si>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</si>
  <si>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</si>
  <si>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</si>
  <si>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</si>
  <si>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</si>
  <si>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</si>
  <si>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</si>
  <si>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</si>
  <si>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</si>
  <si>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</si>
  <si>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</si>
  <si>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</si>
  <si>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</si>
  <si>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</si>
  <si>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</si>
  <si>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</si>
  <si>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</si>
  <si>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</si>
  <si>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</si>
  <si>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</si>
  <si>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</si>
  <si>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</si>
  <si>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</si>
  <si>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</si>
  <si>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</si>
  <si>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</si>
  <si>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</si>
  <si>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</si>
  <si>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</si>
  <si>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</si>
  <si>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</si>
  <si>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</si>
  <si>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</si>
  <si>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</si>
  <si>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</si>
  <si>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</si>
  <si>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</si>
  <si>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</si>
  <si>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</si>
  <si>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</si>
  <si>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</si>
  <si>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</si>
  <si>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</si>
  <si>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</si>
  <si>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</si>
  <si>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</si>
  <si>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</si>
  <si>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</si>
  <si>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</si>
  <si>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</si>
  <si>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</si>
  <si>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</si>
  <si>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</si>
  <si>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</si>
  <si>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</si>
  <si>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</si>
  <si>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</si>
  <si>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</si>
  <si>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</si>
  <si>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</si>
  <si>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</si>
  <si>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</si>
  <si>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</si>
  <si>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</si>
  <si>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</si>
  <si>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</si>
  <si>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</si>
  <si>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</si>
  <si>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</si>
  <si>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</si>
  <si>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</si>
  <si>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</si>
  <si>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</si>
  <si>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</si>
  <si>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</si>
  <si>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</si>
  <si>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</si>
  <si>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</si>
  <si>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</si>
  <si>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</si>
  <si>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</si>
  <si>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</si>
  <si>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</si>
  <si>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</si>
  <si>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</si>
  <si>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</si>
  <si>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</si>
  <si>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</si>
  <si>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</si>
  <si>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</si>
  <si>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</si>
  <si>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</si>
  <si>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</si>
  <si>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</si>
  <si>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</si>
  <si>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</si>
  <si>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</si>
  <si>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</si>
  <si>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</si>
  <si>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</si>
  <si>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</si>
  <si>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</si>
  <si>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</si>
  <si>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</si>
  <si>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</si>
  <si>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</si>
  <si>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</si>
  <si>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</si>
  <si>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</si>
  <si>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</si>
  <si>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</si>
  <si>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</si>
  <si>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</si>
  <si>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</si>
  <si>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</si>
  <si>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</si>
  <si>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</si>
  <si>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</si>
  <si>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</si>
  <si>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</si>
  <si>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</si>
  <si>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</si>
  <si>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</si>
  <si>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</si>
  <si>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</si>
  <si>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</si>
  <si>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</si>
  <si>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</si>
  <si>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</si>
  <si>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</si>
  <si>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</si>
  <si>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</si>
  <si>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</si>
  <si>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</si>
  <si>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</si>
  <si>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</si>
  <si>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</si>
  <si>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</si>
  <si>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</si>
  <si>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</si>
  <si>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</si>
  <si>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</si>
  <si>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</si>
  <si>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</si>
  <si>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</si>
  <si>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</si>
  <si>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</si>
  <si>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</si>
  <si>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</si>
  <si>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</si>
  <si>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</si>
  <si>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</si>
  <si>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</si>
  <si>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</si>
  <si>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</si>
  <si>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</si>
  <si>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</si>
  <si>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</si>
  <si>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</si>
  <si>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</si>
  <si>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</si>
  <si>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</si>
  <si>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</si>
  <si>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</si>
  <si>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</si>
  <si>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</si>
  <si>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</si>
  <si>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</si>
  <si>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</si>
  <si>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</si>
  <si>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</si>
  <si>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</si>
  <si>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</si>
  <si>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</si>
  <si>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</si>
  <si>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</si>
  <si>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</si>
  <si>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</si>
  <si>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</si>
  <si>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</si>
  <si>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</si>
  <si>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</si>
  <si>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</si>
  <si>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</si>
  <si>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</si>
  <si>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</si>
  <si>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</si>
  <si>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</si>
  <si>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</si>
  <si>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</si>
  <si>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</si>
  <si>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</si>
  <si>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</si>
  <si>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</si>
  <si>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</si>
  <si>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</si>
  <si>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</si>
  <si>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</si>
  <si>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</si>
  <si>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</si>
  <si>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</si>
  <si>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</si>
  <si>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</si>
  <si>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</si>
  <si>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</si>
  <si>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</si>
  <si>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</si>
  <si>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</si>
  <si>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</si>
  <si>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</si>
  <si>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</si>
  <si>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</si>
  <si>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</si>
  <si>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</si>
  <si>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</si>
  <si>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</si>
  <si>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</si>
  <si>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</si>
  <si>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</si>
  <si>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</si>
  <si>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</si>
  <si>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</si>
  <si>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</si>
  <si>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</si>
  <si>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</si>
  <si>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</si>
  <si>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</si>
  <si>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</si>
  <si>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</si>
  <si>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</si>
  <si>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</si>
  <si>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</si>
  <si>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</si>
  <si>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</si>
  <si>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</si>
  <si>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</si>
  <si>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</si>
  <si>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</si>
  <si>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</si>
  <si>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</si>
  <si>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</si>
  <si>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</si>
  <si>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</si>
  <si>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</si>
  <si>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</si>
  <si>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</si>
  <si>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</si>
  <si>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</si>
  <si>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</si>
  <si>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</si>
  <si>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</si>
  <si>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</si>
  <si>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</si>
  <si>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</si>
  <si>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</si>
  <si>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</si>
  <si>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</si>
  <si>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</si>
  <si>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</si>
  <si>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</si>
  <si>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</si>
  <si>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</si>
  <si>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</si>
  <si>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</si>
  <si>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</si>
  <si>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</si>
  <si>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</si>
  <si>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</si>
  <si>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</si>
  <si>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</si>
  <si>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</si>
  <si>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</si>
  <si>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</si>
  <si>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</si>
  <si>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</si>
  <si>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</si>
  <si>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</si>
  <si>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</si>
  <si>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</si>
  <si>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</si>
  <si>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</si>
  <si>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</si>
  <si>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</si>
  <si>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</si>
  <si>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</si>
  <si>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</si>
  <si>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</si>
  <si>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</si>
  <si>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</si>
  <si>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</si>
  <si>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</si>
  <si>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</si>
  <si>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</si>
  <si>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</si>
  <si>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</si>
  <si>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</si>
  <si>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</si>
  <si>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</si>
  <si>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</si>
  <si>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</si>
  <si>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</si>
  <si>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</si>
  <si>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</si>
  <si>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</si>
  <si>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</si>
  <si>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</si>
  <si>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</si>
  <si>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</si>
  <si>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</si>
  <si>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</si>
  <si>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</si>
  <si>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</si>
  <si>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</si>
  <si>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</si>
  <si>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</si>
  <si>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</si>
  <si>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</si>
  <si>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</si>
  <si>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</si>
  <si>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</si>
  <si>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</si>
  <si>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</si>
  <si>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</si>
  <si>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</si>
  <si>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</si>
  <si>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</si>
  <si>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</si>
  <si>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</si>
  <si>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</si>
  <si>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</si>
  <si>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</si>
  <si>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</si>
  <si>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</si>
  <si>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</si>
  <si>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</si>
  <si>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</si>
  <si>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</si>
  <si>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</si>
  <si>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</si>
  <si>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</si>
  <si>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</si>
  <si>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</si>
  <si>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</si>
  <si>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</si>
  <si>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</si>
  <si>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</si>
  <si>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</si>
  <si>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</si>
  <si>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</si>
  <si>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</si>
  <si>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</si>
  <si>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</si>
  <si>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</si>
  <si>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</si>
  <si>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</si>
  <si>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</si>
  <si>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</si>
  <si>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</si>
  <si>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</si>
  <si>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</si>
  <si>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</si>
  <si>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</si>
  <si>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</si>
  <si>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</si>
  <si>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</si>
  <si>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</si>
  <si>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</si>
  <si>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</si>
  <si>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</si>
  <si>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</si>
  <si>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</si>
  <si>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</si>
  <si>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</si>
  <si>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</si>
  <si>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</si>
  <si>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</si>
  <si>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</si>
  <si>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</si>
  <si>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</si>
  <si>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</si>
  <si>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</si>
  <si>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</si>
  <si>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</si>
  <si>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</si>
  <si>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</si>
  <si>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</si>
  <si>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</si>
  <si>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</si>
  <si>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</si>
  <si>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</si>
  <si>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</si>
  <si>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</si>
  <si>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</si>
  <si>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</si>
  <si>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</si>
  <si>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</si>
  <si>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</si>
  <si>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</si>
  <si>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</si>
  <si>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</si>
  <si>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</si>
  <si>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</si>
  <si>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</si>
  <si>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</si>
  <si>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</si>
  <si>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</si>
  <si>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</si>
  <si>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</si>
  <si>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</si>
  <si>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</si>
  <si>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</si>
  <si>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</si>
  <si>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</si>
  <si>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</si>
  <si>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</si>
  <si>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</si>
  <si>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</si>
  <si>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</si>
  <si>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</si>
  <si>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</si>
  <si>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</si>
  <si>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</si>
  <si>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</si>
  <si>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</si>
  <si>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</si>
  <si>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</si>
  <si>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</si>
  <si>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</si>
  <si>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</si>
  <si>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</si>
  <si>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</si>
  <si>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</si>
  <si>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</si>
  <si>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</si>
  <si>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</si>
  <si>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</si>
  <si>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</si>
  <si>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</si>
  <si>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</si>
  <si>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</si>
  <si>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</si>
  <si>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</si>
  <si>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</si>
  <si>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</si>
  <si>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</si>
  <si>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</si>
  <si>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</si>
  <si>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</si>
  <si>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</si>
  <si>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</si>
  <si>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</si>
  <si>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</si>
  <si>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</si>
  <si>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</si>
  <si>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</si>
  <si>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</si>
  <si>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</si>
  <si>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</si>
  <si>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</si>
  <si>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</si>
  <si>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</si>
  <si>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</si>
  <si>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</si>
  <si>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</si>
  <si>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</si>
  <si>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</si>
  <si>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</si>
  <si>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</si>
  <si>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</si>
  <si>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</si>
  <si>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</si>
  <si>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</si>
  <si>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</si>
  <si>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</si>
  <si>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</si>
  <si>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</si>
  <si>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</si>
  <si>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</si>
  <si>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</si>
  <si>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</si>
  <si>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</si>
  <si>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</si>
  <si>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</si>
  <si>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</si>
  <si>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</si>
  <si>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</si>
  <si>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</si>
  <si>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</si>
  <si>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</si>
  <si>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</si>
  <si>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</si>
  <si>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</si>
  <si>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</si>
  <si>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</si>
  <si>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</si>
  <si>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</si>
  <si>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</si>
  <si>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</si>
  <si>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</si>
  <si>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</si>
  <si>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</si>
  <si>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</si>
  <si>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</si>
  <si>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</si>
  <si>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</si>
  <si>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</si>
  <si>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</si>
  <si>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</si>
  <si>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</si>
  <si>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</si>
  <si>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</si>
  <si>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</si>
  <si>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</si>
  <si>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</si>
  <si>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</si>
  <si>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</si>
  <si>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</si>
  <si>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</si>
  <si>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</si>
  <si>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</si>
  <si>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</si>
  <si>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</si>
  <si>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</si>
  <si>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</si>
  <si>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</si>
  <si>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</si>
  <si>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</si>
  <si>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</si>
  <si>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</si>
  <si>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</si>
  <si>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</si>
  <si>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</si>
  <si>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</si>
  <si>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</si>
  <si>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</si>
  <si>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</si>
  <si>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</si>
  <si>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</si>
  <si>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</si>
  <si>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</si>
  <si>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</si>
  <si>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</si>
  <si>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</si>
  <si>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</si>
  <si>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</si>
  <si>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</si>
  <si>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</si>
  <si>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</si>
  <si>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</si>
  <si>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</si>
  <si>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</si>
  <si>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</si>
  <si>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</si>
  <si>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</si>
  <si>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</si>
  <si>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</si>
  <si>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</si>
  <si>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</si>
  <si>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</si>
  <si>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</si>
  <si>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</si>
  <si>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</si>
  <si>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</si>
  <si>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</si>
  <si>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</si>
  <si>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</si>
  <si>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</si>
  <si>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</si>
  <si>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</si>
  <si>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</si>
  <si>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</si>
  <si>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</si>
  <si>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</si>
  <si>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</si>
  <si>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</si>
  <si>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</si>
  <si>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</si>
  <si>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</si>
  <si>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</si>
  <si>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</si>
  <si>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</si>
  <si>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</si>
  <si>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</si>
  <si>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</si>
  <si>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</si>
  <si>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</si>
  <si>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</si>
  <si>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</si>
  <si>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</si>
  <si>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</si>
  <si>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</si>
  <si>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</si>
  <si>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</si>
  <si>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</si>
  <si>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</si>
  <si>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</si>
  <si>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</si>
  <si>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</si>
  <si>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</si>
  <si>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</si>
  <si>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</si>
  <si>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</si>
  <si>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</si>
  <si>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</si>
  <si>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</si>
  <si>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</si>
  <si>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</si>
  <si>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</si>
  <si>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</si>
  <si>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</si>
  <si>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</si>
  <si>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</si>
  <si>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</si>
  <si>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</si>
  <si>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</si>
  <si>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</si>
  <si>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</si>
  <si>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</si>
  <si>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</si>
  <si>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</si>
  <si>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</si>
  <si>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</si>
  <si>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</si>
  <si>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</si>
  <si>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</si>
  <si>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</si>
  <si>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</si>
  <si>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</si>
  <si>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</si>
  <si>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</si>
  <si>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</si>
  <si>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</si>
  <si>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</si>
  <si>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</si>
  <si>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</si>
  <si>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</si>
  <si>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</si>
  <si>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</si>
  <si>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</si>
  <si>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</si>
  <si>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</si>
  <si>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</si>
  <si>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</si>
  <si>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</si>
  <si>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</si>
  <si>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</si>
  <si>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</si>
  <si>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</si>
  <si>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</si>
  <si>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</si>
  <si>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</si>
  <si>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</si>
  <si>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</si>
  <si>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</si>
  <si>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</si>
  <si>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</si>
  <si>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</si>
  <si>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</si>
  <si>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</si>
  <si>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</si>
  <si>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</si>
  <si>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</si>
  <si>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</si>
  <si>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</si>
  <si>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</si>
  <si>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</si>
  <si>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</si>
  <si>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</si>
  <si>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</si>
  <si>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</si>
  <si>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</si>
  <si>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</si>
  <si>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</si>
  <si>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</si>
  <si>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</si>
  <si>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</si>
  <si>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</si>
  <si>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</si>
  <si>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</si>
  <si>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</si>
  <si>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</si>
  <si>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</si>
  <si>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</si>
  <si>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</si>
  <si>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</si>
  <si>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</si>
  <si>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</si>
  <si>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</si>
  <si>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</si>
  <si>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</si>
  <si>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</si>
  <si>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</si>
  <si>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</si>
  <si>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</si>
  <si>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</si>
  <si>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</si>
  <si>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</si>
  <si>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</si>
  <si>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</si>
  <si>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</si>
  <si>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</si>
  <si>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</si>
  <si>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</si>
  <si>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</si>
  <si>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</si>
  <si>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</si>
  <si>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</si>
  <si>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</si>
  <si>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</si>
  <si>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</si>
  <si>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</si>
  <si>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</si>
  <si>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</si>
  <si>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</si>
  <si>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</si>
  <si>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</si>
  <si>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</si>
  <si>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</si>
  <si>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</si>
  <si>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</si>
  <si>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</si>
  <si>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</si>
  <si>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</si>
  <si>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</si>
  <si>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</si>
  <si>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</si>
  <si>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</si>
  <si>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</si>
  <si>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</si>
  <si>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</si>
  <si>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</si>
  <si>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</si>
  <si>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</si>
  <si>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</si>
  <si>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</si>
  <si>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</si>
  <si>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</si>
  <si>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</si>
  <si>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</si>
  <si>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</si>
  <si>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</si>
  <si>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</si>
  <si>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</si>
  <si>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</si>
  <si>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</si>
  <si>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</si>
  <si>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</si>
  <si>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</si>
  <si>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</si>
  <si>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</si>
  <si>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</si>
  <si>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</si>
  <si>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</si>
  <si>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</si>
  <si>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</si>
  <si>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</si>
  <si>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</si>
  <si>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</si>
  <si>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</si>
  <si>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</si>
  <si>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</si>
  <si>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</si>
  <si>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</si>
  <si>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</si>
  <si>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</si>
  <si>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</si>
  <si>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</si>
  <si>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</si>
  <si>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</si>
  <si>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</si>
  <si>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</si>
  <si>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</si>
  <si>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</si>
  <si>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</si>
  <si>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</si>
  <si>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</si>
  <si>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</si>
  <si>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</si>
  <si>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</si>
  <si>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</si>
  <si>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</si>
  <si>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</si>
  <si>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</si>
  <si>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</si>
  <si>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</si>
  <si>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</si>
  <si>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</si>
  <si>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</si>
  <si>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</si>
  <si>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</si>
  <si>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</si>
  <si>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</si>
  <si>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</si>
  <si>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</si>
  <si>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</si>
  <si>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</si>
  <si>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</si>
  <si>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</si>
  <si>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</si>
  <si>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</si>
  <si>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</si>
  <si>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</si>
  <si>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</si>
  <si>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</si>
  <si>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</si>
  <si>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</si>
  <si>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</si>
  <si>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</si>
  <si>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</si>
  <si>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</si>
  <si>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</si>
  <si>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</si>
  <si>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</si>
  <si>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</si>
  <si>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</si>
  <si>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</si>
  <si>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</si>
  <si>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</si>
  <si>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</si>
  <si>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</si>
  <si>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</si>
  <si>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</si>
  <si>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</si>
  <si>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</si>
  <si>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</si>
  <si>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</si>
  <si>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</si>
  <si>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</si>
  <si>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</si>
  <si>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</si>
  <si>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</si>
  <si>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</si>
  <si>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</si>
  <si>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</si>
  <si>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</si>
  <si>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</si>
  <si>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</si>
  <si>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</si>
  <si>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</si>
  <si>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</si>
  <si>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</si>
  <si>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</si>
  <si>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</si>
  <si>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</si>
  <si>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</si>
  <si>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</si>
  <si>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</si>
  <si>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</si>
  <si>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</si>
  <si>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</si>
  <si>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</si>
  <si>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</si>
  <si>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</si>
  <si>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</si>
  <si>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</si>
  <si>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</si>
  <si>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</si>
  <si>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</si>
  <si>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</si>
  <si>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</si>
  <si>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</si>
  <si>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</si>
  <si>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</si>
  <si>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</si>
  <si>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</si>
  <si>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</si>
  <si>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</si>
  <si>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</si>
  <si>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</si>
  <si>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</si>
  <si>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</si>
  <si>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</si>
  <si>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</si>
  <si>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</si>
  <si>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</si>
  <si>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</si>
  <si>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</si>
  <si>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</si>
  <si>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</si>
  <si>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</si>
  <si>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</si>
  <si>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</si>
  <si>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</si>
  <si>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</si>
  <si>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</si>
  <si>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</si>
  <si>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</si>
  <si>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</si>
  <si>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</si>
  <si>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</si>
  <si>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</si>
  <si>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</si>
  <si>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</si>
  <si>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</si>
  <si>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</si>
  <si>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</si>
  <si>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</si>
  <si>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</si>
  <si>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</si>
  <si>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</si>
  <si>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</si>
  <si>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</si>
  <si>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</si>
  <si>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</si>
  <si>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</si>
  <si>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</si>
  <si>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</si>
  <si>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</si>
  <si>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</si>
  <si>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</si>
  <si>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</si>
  <si>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</si>
  <si>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</si>
  <si>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</si>
  <si>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</si>
  <si>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</si>
  <si>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</si>
  <si>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</si>
  <si>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</si>
  <si>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</si>
  <si>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</si>
  <si>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</si>
  <si>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</si>
  <si>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</si>
  <si>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</si>
  <si>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</si>
  <si>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</si>
  <si>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</si>
  <si>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</si>
  <si>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</si>
  <si>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</si>
  <si>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</si>
  <si>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</si>
  <si>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</si>
  <si>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</si>
  <si>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</si>
  <si>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</si>
  <si>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</si>
  <si>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</si>
  <si>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</si>
  <si>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</si>
  <si>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</si>
  <si>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</si>
  <si>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</si>
  <si>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</si>
  <si>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</si>
  <si>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</si>
  <si>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</si>
  <si>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</si>
  <si>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</si>
  <si>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</si>
  <si>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</si>
  <si>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</si>
  <si>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</si>
  <si>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</si>
  <si>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</si>
  <si>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</si>
  <si>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</si>
  <si>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</si>
  <si>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</si>
  <si>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</si>
  <si>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</si>
  <si>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</si>
  <si>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</si>
  <si>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</si>
  <si>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</si>
  <si>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</si>
  <si>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</si>
  <si>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</si>
  <si>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</si>
  <si>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</si>
  <si>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</si>
  <si>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</si>
  <si>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</si>
  <si>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</si>
  <si>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</si>
  <si>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</si>
  <si>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</si>
  <si>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</si>
  <si>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</si>
  <si>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</si>
  <si>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</si>
  <si>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</si>
  <si>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</si>
  <si>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</si>
  <si>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</si>
  <si>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</si>
  <si>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</si>
  <si>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</si>
  <si>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</si>
  <si>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</si>
  <si>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</si>
  <si>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</si>
  <si>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</si>
  <si>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</si>
  <si>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</si>
  <si>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</si>
  <si>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</si>
  <si>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</si>
  <si>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</si>
  <si>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</si>
  <si>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</si>
  <si>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</si>
  <si>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</si>
  <si>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</si>
  <si>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</si>
  <si>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</si>
  <si>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</si>
  <si>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</si>
  <si>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</si>
  <si>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</si>
  <si>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</si>
  <si>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</si>
  <si>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</si>
  <si>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</si>
  <si>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</si>
  <si>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</si>
  <si>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</si>
  <si>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</si>
  <si>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</si>
  <si>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</si>
  <si>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</si>
  <si>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</si>
  <si>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</si>
  <si>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</si>
  <si>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</si>
  <si>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</si>
  <si>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</si>
  <si>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</si>
  <si>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</si>
  <si>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</si>
  <si>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</si>
  <si>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</si>
  <si>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</si>
  <si>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</si>
  <si>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</si>
  <si>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</si>
  <si>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</si>
  <si>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</si>
  <si>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</si>
  <si>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</si>
  <si>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</si>
  <si>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</si>
  <si>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</si>
  <si>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</si>
  <si>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</si>
  <si>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</si>
  <si>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</si>
  <si>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</si>
  <si>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</si>
  <si>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</si>
  <si>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</si>
  <si>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</si>
  <si>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</si>
  <si>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</si>
  <si>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</si>
  <si>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</si>
  <si>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</si>
  <si>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</si>
  <si>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</si>
  <si>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</si>
  <si>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</si>
  <si>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</si>
  <si>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</si>
  <si>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</si>
  <si>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</si>
  <si>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</si>
  <si>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</si>
  <si>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</si>
  <si>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</si>
  <si>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</si>
  <si>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</si>
  <si>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</si>
  <si>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</si>
  <si>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</si>
  <si>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</si>
  <si>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</si>
  <si>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</si>
  <si>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</si>
  <si>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</si>
  <si>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</si>
  <si>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</si>
  <si>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</si>
  <si>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</si>
  <si>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</si>
  <si>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</si>
  <si>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</si>
  <si>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</si>
  <si>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</si>
  <si>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</si>
  <si>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</si>
  <si>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</si>
  <si>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</si>
  <si>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</si>
  <si>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</si>
  <si>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</si>
  <si>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</si>
  <si>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</si>
  <si>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</si>
  <si>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</si>
  <si>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</si>
  <si>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</si>
  <si>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</si>
  <si>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</si>
  <si>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</si>
  <si>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</si>
  <si>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</si>
  <si>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</si>
  <si>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</si>
  <si>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</si>
  <si>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</si>
  <si>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</si>
  <si>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</si>
  <si>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</si>
  <si>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</si>
  <si>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</si>
  <si>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</si>
  <si>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</si>
  <si>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</si>
  <si>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</si>
  <si>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</si>
  <si>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</si>
  <si>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</si>
  <si>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</si>
  <si>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</si>
  <si>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</si>
  <si>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</si>
  <si>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</si>
  <si>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</si>
  <si>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</si>
  <si>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</si>
  <si>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</si>
  <si>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</si>
  <si>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</si>
  <si>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</si>
  <si>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</si>
  <si>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</si>
  <si>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</si>
  <si>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</si>
  <si>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</si>
  <si>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</si>
  <si>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</si>
  <si>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</si>
  <si>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</si>
  <si>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</si>
  <si>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</si>
  <si>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</si>
  <si>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</si>
  <si>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</si>
  <si>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</si>
  <si>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</si>
  <si>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</si>
  <si>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</si>
  <si>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</si>
  <si>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</si>
  <si>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</si>
  <si>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</si>
  <si>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</si>
  <si>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</si>
  <si>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</si>
  <si>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</si>
  <si>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</si>
  <si>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</si>
  <si>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</si>
  <si>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</si>
  <si>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</si>
  <si>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</si>
  <si>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</si>
  <si>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</si>
  <si>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</si>
  <si>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</si>
  <si>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</si>
  <si>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</si>
  <si>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</si>
  <si>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</si>
  <si>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</si>
  <si>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</si>
  <si>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</si>
  <si>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</si>
  <si>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</si>
  <si>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</si>
  <si>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</si>
  <si>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</si>
  <si>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</si>
  <si>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</si>
  <si>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</si>
  <si>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</si>
  <si>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</si>
  <si>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</si>
  <si>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</si>
  <si>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</si>
  <si>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</si>
  <si>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</si>
  <si>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</si>
  <si>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</si>
  <si>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</si>
  <si>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</si>
  <si>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</si>
  <si>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</si>
  <si>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</si>
  <si>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</si>
  <si>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</si>
  <si>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</si>
  <si>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</si>
  <si>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</si>
  <si>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</si>
  <si>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</si>
  <si>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</si>
  <si>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</si>
  <si>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</si>
  <si>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</si>
  <si>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</si>
  <si>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</si>
  <si>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</si>
  <si>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</si>
  <si>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</si>
  <si>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</si>
  <si>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</si>
  <si>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</si>
  <si>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</si>
  <si>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</si>
  <si>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</si>
  <si>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</si>
  <si>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</si>
  <si>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</si>
  <si>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</si>
  <si>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</si>
  <si>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</si>
  <si>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</si>
  <si>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</si>
  <si>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</si>
  <si>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</si>
  <si>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</si>
  <si>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</si>
  <si>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</si>
  <si>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</si>
  <si>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</si>
  <si>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</si>
  <si>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</si>
  <si>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</si>
  <si>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</si>
  <si>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</si>
  <si>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</si>
  <si>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</si>
  <si>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</si>
  <si>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</si>
  <si>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</si>
  <si>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</si>
  <si>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</si>
  <si>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</si>
  <si>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</si>
  <si>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</si>
  <si>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</si>
  <si>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</si>
  <si>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</si>
  <si>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</si>
  <si>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</si>
  <si>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</si>
  <si>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</si>
  <si>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</si>
  <si>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</si>
  <si>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</si>
  <si>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</si>
  <si>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</si>
  <si>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</si>
  <si>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</si>
  <si>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</si>
  <si>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</si>
  <si>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</si>
  <si>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</si>
  <si>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</si>
  <si>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</si>
  <si>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</si>
  <si>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</si>
  <si>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</si>
  <si>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</si>
  <si>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</si>
  <si>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</si>
  <si>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</si>
  <si>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</si>
  <si>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</si>
  <si>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</si>
  <si>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</si>
  <si>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</si>
  <si>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</si>
  <si>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</si>
  <si>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</si>
  <si>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</si>
  <si>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</si>
  <si>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</si>
  <si>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</si>
  <si>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</si>
  <si>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</si>
  <si>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</si>
  <si>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</si>
  <si>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</si>
  <si>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</si>
  <si>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</si>
  <si>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</si>
  <si>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</si>
  <si>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</si>
  <si>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</si>
  <si>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</si>
  <si>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</si>
  <si>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</si>
  <si>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</si>
  <si>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</si>
  <si>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</si>
  <si>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</si>
  <si>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</si>
  <si>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</si>
  <si>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</si>
  <si>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</si>
  <si>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</si>
  <si>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</si>
  <si>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</si>
  <si>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</si>
  <si>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</si>
  <si>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</si>
  <si>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</si>
  <si>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</si>
  <si>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</si>
  <si>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</si>
  <si>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</si>
  <si>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</si>
  <si>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</si>
  <si>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</si>
  <si>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</si>
  <si>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</si>
  <si>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</si>
  <si>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</si>
  <si>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</si>
  <si>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</si>
  <si>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</si>
  <si>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</si>
  <si>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</si>
  <si>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</si>
  <si>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</si>
  <si>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</si>
  <si>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</si>
  <si>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</si>
  <si>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</si>
  <si>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</si>
  <si>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</si>
  <si>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</si>
  <si>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</si>
  <si>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</si>
  <si>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</si>
  <si>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</si>
  <si>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</si>
  <si>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</si>
  <si>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</si>
  <si>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</si>
  <si>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</si>
  <si>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</si>
  <si>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</si>
  <si>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</si>
  <si>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</si>
  <si>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</si>
  <si>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</si>
  <si>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</si>
  <si>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</si>
  <si>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</si>
  <si>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</si>
  <si>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</si>
  <si>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</si>
  <si>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</si>
  <si>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</si>
  <si>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</si>
  <si>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</si>
  <si>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</si>
  <si>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</si>
  <si>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</si>
  <si>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</si>
  <si>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</si>
  <si>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</si>
  <si>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</si>
  <si>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</si>
  <si>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</si>
  <si>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</si>
  <si>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</si>
  <si>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</si>
  <si>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</si>
  <si>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</si>
  <si>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</si>
  <si>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</si>
  <si>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</si>
  <si>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</si>
  <si>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</si>
  <si>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</si>
  <si>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</si>
  <si>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</si>
  <si>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</si>
  <si>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</si>
  <si>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</si>
  <si>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</si>
  <si>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</si>
  <si>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</si>
  <si>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</si>
  <si>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</si>
  <si>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</si>
  <si>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</si>
  <si>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</si>
  <si>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</si>
  <si>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</si>
  <si>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</si>
  <si>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</si>
  <si>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</si>
  <si>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</si>
  <si>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</si>
  <si>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</si>
  <si>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</si>
  <si>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</si>
  <si>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</si>
  <si>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</si>
  <si>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</si>
  <si>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</si>
  <si>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</si>
  <si>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</si>
  <si>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</si>
  <si>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</si>
  <si>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</si>
  <si>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</si>
  <si>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</si>
  <si>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</si>
  <si>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</si>
  <si>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</si>
  <si>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</si>
  <si>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</si>
  <si>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</si>
  <si>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</si>
  <si>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</si>
  <si>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</si>
  <si>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</si>
  <si>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</si>
  <si>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</si>
  <si>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</si>
  <si>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</si>
  <si>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</si>
  <si>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</si>
  <si>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</si>
  <si>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</si>
  <si>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</si>
  <si>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</si>
  <si>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</si>
  <si>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</si>
  <si>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</si>
  <si>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</si>
  <si>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</si>
  <si>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</si>
  <si>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</si>
  <si>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</si>
  <si>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</si>
  <si>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</si>
  <si>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</si>
  <si>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</si>
  <si>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</si>
  <si>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</si>
  <si>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</si>
  <si>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</si>
  <si>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</si>
  <si>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</si>
  <si>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</si>
  <si>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</si>
  <si>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</si>
  <si>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</si>
  <si>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</si>
  <si>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</si>
  <si>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</si>
  <si>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</si>
  <si>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</si>
  <si>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</si>
  <si>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</si>
  <si>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</si>
  <si>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</si>
  <si>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</si>
  <si>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</si>
  <si>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</si>
  <si>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</si>
  <si>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</si>
  <si>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</si>
  <si>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</si>
  <si>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</si>
  <si>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</si>
  <si>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</si>
  <si>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</si>
  <si>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</si>
  <si>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</si>
  <si>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</si>
  <si>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</si>
  <si>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</si>
  <si>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</si>
  <si>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</si>
  <si>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</si>
  <si>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</si>
  <si>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</si>
  <si>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</si>
  <si>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</si>
  <si>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</si>
  <si>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</si>
  <si>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</si>
  <si>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</si>
  <si>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</si>
  <si>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</si>
  <si>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</si>
  <si>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</si>
  <si>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</si>
  <si>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</si>
  <si>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</si>
  <si>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</si>
  <si>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</si>
  <si>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</si>
  <si>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</si>
  <si>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</si>
  <si>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</si>
  <si>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</si>
  <si>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</si>
  <si>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</si>
  <si>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</si>
  <si>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</si>
  <si>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</si>
  <si>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</si>
  <si>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</si>
  <si>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</si>
  <si>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</si>
  <si>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</si>
  <si>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</si>
  <si>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</si>
  <si>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</si>
  <si>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</si>
  <si>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</si>
  <si>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</si>
  <si>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</si>
  <si>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</si>
  <si>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</si>
  <si>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</si>
  <si>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</si>
  <si>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</si>
  <si>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</si>
  <si>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</si>
  <si>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</si>
  <si>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</si>
  <si>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</si>
  <si>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</si>
  <si>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</si>
  <si>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</si>
  <si>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</si>
  <si>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</si>
  <si>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</si>
  <si>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</si>
  <si>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</si>
  <si>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</si>
  <si>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</si>
  <si>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</si>
  <si>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</si>
  <si>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</si>
  <si>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</si>
  <si>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</si>
  <si>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</si>
  <si>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</si>
  <si>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</si>
  <si>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</si>
  <si>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</si>
  <si>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</si>
  <si>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</si>
  <si>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</si>
  <si>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</si>
  <si>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</si>
  <si>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</si>
  <si>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</si>
  <si>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</si>
  <si>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</si>
  <si>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</si>
  <si>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</si>
  <si>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</si>
  <si>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</si>
  <si>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</si>
  <si>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</si>
  <si>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</si>
  <si>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</si>
  <si>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</si>
  <si>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</si>
  <si>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</si>
  <si>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</si>
  <si>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</si>
  <si>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</si>
  <si>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</si>
  <si>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</si>
  <si>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</si>
  <si>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</si>
  <si>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</si>
  <si>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</si>
  <si>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</si>
  <si>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</si>
  <si>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</si>
  <si>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</si>
  <si>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</si>
  <si>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</si>
  <si>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</si>
  <si>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</si>
  <si>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</si>
  <si>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</si>
  <si>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</si>
  <si>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</si>
  <si>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</si>
  <si>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</si>
  <si>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</si>
  <si>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</si>
  <si>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</si>
  <si>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</si>
  <si>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</si>
  <si>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</si>
  <si>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</si>
  <si>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</si>
  <si>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</si>
  <si>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</si>
  <si>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</si>
  <si>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</si>
  <si>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</si>
  <si>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</si>
  <si>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</si>
  <si>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</si>
  <si>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</si>
  <si>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</si>
  <si>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</si>
  <si>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</si>
  <si>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</si>
  <si>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</si>
  <si>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</si>
  <si>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</si>
  <si>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</si>
  <si>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</si>
  <si>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</si>
  <si>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</si>
  <si>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</si>
  <si>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</si>
  <si>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</si>
  <si>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</si>
  <si>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</si>
  <si>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</si>
  <si>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</si>
  <si>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</si>
  <si>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</si>
  <si>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</si>
  <si>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</si>
  <si>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</si>
  <si>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</si>
  <si>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</si>
  <si>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</si>
  <si>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</si>
  <si>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</si>
  <si>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</si>
  <si>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</si>
  <si>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</si>
  <si>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</si>
  <si>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</si>
  <si>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</si>
  <si>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</si>
  <si>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</si>
  <si>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</si>
  <si>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</si>
  <si>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</si>
  <si>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</si>
  <si>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</si>
  <si>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</si>
  <si>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</si>
  <si>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</si>
  <si>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</si>
  <si>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</si>
  <si>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</si>
  <si>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</si>
  <si>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</si>
  <si>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</si>
  <si>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</si>
  <si>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</si>
  <si>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</si>
  <si>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</si>
  <si>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</si>
  <si>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</si>
  <si>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</si>
  <si>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</si>
  <si>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</si>
  <si>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</si>
  <si>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</si>
  <si>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</si>
  <si>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</si>
  <si>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</si>
  <si>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</si>
  <si>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</si>
  <si>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</si>
  <si>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</si>
  <si>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</si>
  <si>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</si>
  <si>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</si>
  <si>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</si>
  <si>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</si>
  <si>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</si>
  <si>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</si>
  <si>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</si>
  <si>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</si>
  <si>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</si>
  <si>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</si>
  <si>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</si>
  <si>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</si>
  <si>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</si>
  <si>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</si>
  <si>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</si>
  <si>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</si>
  <si>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</si>
  <si>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</si>
  <si>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</si>
  <si>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</si>
  <si>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</si>
  <si>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</si>
  <si>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</si>
  <si>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</si>
  <si>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</si>
  <si>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</si>
  <si>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</si>
  <si>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</si>
  <si>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</si>
  <si>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</si>
  <si>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</si>
  <si>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</si>
  <si>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</si>
  <si>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</si>
  <si>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</si>
  <si>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</si>
  <si>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</si>
  <si>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</si>
  <si>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</si>
  <si>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</si>
  <si>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</si>
  <si>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</si>
  <si>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</si>
  <si>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</si>
  <si>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</si>
  <si>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</si>
  <si>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</si>
  <si>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</si>
  <si>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</si>
  <si>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</si>
  <si>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</si>
  <si>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</si>
  <si>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</si>
  <si>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</si>
  <si>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</si>
  <si>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</si>
  <si>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</si>
  <si>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</si>
  <si>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</si>
  <si>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</si>
  <si>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</si>
  <si>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</si>
  <si>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</si>
  <si>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</si>
  <si>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</si>
  <si>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</si>
  <si>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</si>
  <si>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</si>
  <si>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</si>
  <si>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</si>
  <si>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</si>
  <si>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</si>
  <si>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</si>
  <si>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</si>
  <si>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</si>
  <si>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</si>
  <si>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</si>
  <si>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</si>
  <si>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</si>
  <si>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</si>
  <si>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</si>
  <si>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</si>
  <si>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</si>
  <si>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</si>
  <si>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</si>
  <si>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</si>
  <si>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</si>
  <si>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</si>
  <si>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</si>
  <si>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</si>
  <si>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</si>
  <si>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</si>
  <si>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</si>
  <si>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</si>
  <si>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</si>
  <si>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</si>
  <si>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</si>
  <si>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</si>
  <si>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</si>
  <si>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</si>
  <si>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</si>
  <si>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</si>
  <si>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</si>
  <si>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</si>
  <si>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</si>
  <si>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</si>
  <si>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</si>
  <si>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</si>
  <si>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</si>
  <si>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</si>
  <si>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</si>
  <si>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</si>
  <si>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</si>
  <si>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</si>
  <si>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</si>
  <si>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</si>
  <si>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</si>
  <si>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</si>
  <si>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</si>
  <si>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</si>
  <si>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</si>
  <si>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</si>
  <si>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</si>
  <si>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</si>
  <si>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</si>
  <si>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</si>
  <si>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</si>
  <si>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</si>
  <si>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</si>
  <si>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</si>
  <si>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</si>
  <si>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</si>
  <si>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</si>
  <si>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</si>
  <si>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</si>
  <si>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</si>
  <si>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</si>
  <si>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</si>
  <si>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</si>
  <si>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</si>
  <si>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</si>
  <si>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</si>
  <si>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</si>
  <si>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</si>
  <si>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</si>
  <si>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</si>
  <si>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</si>
  <si>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</si>
  <si>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</si>
  <si>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</si>
  <si>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</si>
  <si>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</si>
  <si>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</si>
  <si>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</si>
  <si>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</si>
  <si>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</si>
  <si>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</si>
  <si>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</si>
  <si>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</si>
  <si>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</si>
  <si>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</si>
  <si>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</si>
  <si>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</si>
  <si>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</si>
  <si>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</si>
  <si>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</si>
  <si>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</si>
  <si>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</si>
  <si>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</si>
  <si>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</si>
  <si>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</si>
  <si>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</si>
  <si>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</si>
  <si>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</si>
  <si>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</si>
  <si>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</si>
  <si>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</si>
  <si>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</si>
  <si>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</si>
  <si>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</si>
  <si>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</si>
  <si>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</si>
  <si>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</si>
  <si>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</si>
  <si>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</si>
  <si>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</si>
  <si>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</si>
  <si>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</si>
  <si>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</si>
  <si>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</si>
  <si>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</si>
  <si>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</si>
  <si>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</si>
  <si>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</si>
  <si>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</si>
  <si>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</si>
  <si>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</si>
  <si>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</si>
  <si>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</si>
  <si>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</si>
  <si>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</si>
  <si>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</si>
  <si>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</si>
  <si>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</si>
  <si>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</si>
  <si>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</si>
  <si>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</si>
  <si>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</si>
  <si>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</si>
  <si>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</si>
  <si>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</si>
  <si>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</si>
  <si>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</si>
  <si>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</si>
  <si>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</si>
  <si>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</si>
  <si>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</si>
  <si>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</si>
  <si>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</si>
  <si>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</si>
  <si>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</si>
  <si>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</si>
  <si>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</si>
  <si>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</si>
  <si>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</si>
  <si>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</si>
  <si>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</si>
  <si>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</si>
  <si>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</si>
  <si>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</si>
  <si>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</si>
  <si>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</si>
  <si>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</si>
  <si>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</si>
  <si>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</si>
  <si>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</si>
  <si>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</si>
  <si>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</si>
  <si>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</si>
  <si>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</si>
  <si>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</si>
  <si>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</si>
  <si>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</si>
  <si>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</si>
  <si>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</si>
  <si>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</si>
  <si>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</si>
  <si>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</si>
  <si>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</si>
  <si>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</si>
  <si>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</si>
  <si>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</si>
  <si>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</si>
  <si>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</si>
  <si>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</si>
  <si>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</si>
  <si>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</si>
  <si>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</si>
  <si>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</si>
  <si>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</si>
  <si>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</si>
  <si>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</si>
  <si>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</si>
  <si>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</si>
  <si>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</si>
  <si>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</si>
  <si>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</si>
  <si>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</si>
  <si>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</si>
  <si>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</si>
  <si>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</si>
  <si>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</si>
  <si>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</si>
  <si>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</si>
  <si>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</si>
  <si>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</si>
  <si>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</si>
  <si>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</si>
  <si>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</si>
  <si>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</si>
  <si>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</si>
  <si>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</si>
  <si>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</si>
  <si>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</si>
  <si>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</si>
  <si>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</si>
  <si>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</si>
  <si>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</si>
  <si>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</si>
  <si>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</si>
  <si>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</si>
  <si>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</si>
  <si>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</si>
  <si>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</si>
  <si>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</si>
  <si>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</si>
  <si>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</si>
  <si>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</si>
  <si>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</si>
  <si>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</si>
  <si>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</si>
  <si>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</si>
  <si>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</si>
  <si>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</si>
  <si>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</si>
  <si>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</si>
  <si>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</si>
  <si>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</si>
  <si>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</si>
  <si>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</si>
  <si>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</si>
  <si>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</si>
  <si>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</si>
  <si>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</si>
  <si>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</si>
  <si>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</si>
  <si>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</si>
  <si>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</si>
  <si>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</si>
  <si>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</si>
  <si>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</si>
  <si>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</si>
  <si>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</si>
  <si>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</si>
  <si>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</si>
  <si>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</si>
  <si>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</si>
  <si>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</si>
  <si>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</si>
  <si>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</si>
  <si>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</si>
  <si>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</si>
  <si>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</si>
  <si>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</si>
  <si>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</si>
  <si>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</si>
  <si>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</si>
  <si>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</si>
  <si>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</si>
  <si>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</si>
  <si>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</si>
  <si>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</si>
  <si>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</si>
  <si>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</si>
  <si>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</si>
  <si>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</si>
  <si>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</si>
  <si>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</si>
  <si>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</si>
  <si>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</si>
  <si>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</si>
  <si>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</si>
  <si>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</si>
  <si>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</si>
  <si>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</si>
  <si>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</si>
  <si>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</si>
  <si>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</si>
  <si>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</si>
  <si>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</si>
  <si>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</si>
  <si>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</si>
  <si>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</si>
  <si>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</si>
  <si>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</si>
  <si>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</si>
  <si>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</si>
  <si>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</si>
  <si>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</si>
  <si>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</si>
  <si>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</si>
  <si>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</si>
  <si>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</si>
  <si>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</si>
  <si>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</si>
  <si>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</si>
  <si>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</si>
  <si>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</si>
  <si>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</si>
  <si>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</si>
  <si>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</si>
  <si>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</si>
  <si>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</si>
  <si>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</si>
  <si>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</si>
  <si>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</si>
  <si>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</si>
  <si>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</si>
  <si>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</si>
  <si>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</si>
  <si>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</si>
  <si>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</si>
  <si>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</si>
  <si>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</si>
  <si>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</si>
  <si>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</si>
  <si>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</si>
  <si>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</si>
  <si>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</si>
  <si>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</si>
  <si>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</si>
  <si>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</si>
  <si>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</si>
  <si>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</si>
  <si>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</si>
  <si>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</si>
  <si>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</si>
  <si>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</si>
  <si>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</si>
  <si>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</si>
  <si>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</si>
  <si>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</si>
  <si>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</si>
  <si>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</si>
  <si>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</si>
  <si>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</si>
  <si>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</si>
  <si>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</si>
  <si>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</si>
  <si>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</si>
  <si>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</si>
  <si>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</si>
  <si>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</si>
  <si>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</si>
  <si>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</si>
  <si>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</si>
  <si>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</si>
  <si>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</si>
  <si>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</si>
  <si>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</si>
  <si>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</si>
  <si>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</si>
  <si>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</si>
  <si>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</si>
  <si>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</si>
  <si>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</si>
  <si>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</si>
  <si>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</si>
  <si>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</si>
  <si>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</si>
  <si>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</si>
  <si>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</si>
  <si>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</si>
  <si>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</si>
  <si>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</si>
  <si>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</si>
  <si>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</si>
  <si>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</si>
  <si>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</si>
  <si>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</si>
  <si>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</si>
  <si>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</si>
  <si>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</si>
  <si>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</si>
  <si>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</si>
  <si>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</si>
  <si>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</si>
  <si>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</si>
  <si>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</si>
  <si>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</si>
  <si>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</si>
  <si>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</si>
  <si>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</si>
  <si>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</si>
  <si>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</si>
  <si>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</si>
  <si>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</si>
  <si>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</si>
  <si>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</si>
  <si>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</si>
  <si>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</si>
  <si>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</si>
  <si>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</si>
  <si>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</si>
  <si>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</si>
  <si>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</si>
  <si>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</si>
  <si>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</si>
  <si>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</si>
  <si>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</si>
  <si>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</si>
  <si>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</si>
  <si>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</si>
  <si>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</si>
  <si>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</si>
  <si>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</si>
  <si>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</si>
  <si>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</si>
  <si>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</si>
  <si>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</si>
  <si>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</si>
  <si>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</si>
  <si>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</si>
  <si>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</si>
  <si>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</si>
  <si>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</si>
  <si>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</si>
  <si>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</si>
  <si>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</si>
  <si>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</si>
  <si>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</si>
  <si>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</si>
  <si>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</si>
  <si>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</si>
  <si>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</si>
  <si>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</si>
  <si>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</si>
  <si>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</si>
  <si>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</si>
  <si>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</si>
  <si>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</si>
  <si>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</si>
  <si>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</si>
  <si>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</si>
  <si>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</si>
  <si>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</si>
  <si>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</si>
  <si>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</si>
  <si>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</si>
  <si>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</si>
  <si>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</si>
  <si>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</si>
  <si>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</si>
  <si>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</si>
  <si>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</si>
  <si>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</si>
  <si>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</si>
  <si>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</si>
  <si>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</si>
  <si>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</si>
  <si>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</si>
  <si>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</si>
  <si>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</si>
  <si>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</si>
  <si>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</si>
  <si>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</si>
  <si>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</si>
  <si>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</si>
  <si>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</si>
  <si>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</si>
  <si>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</si>
  <si>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</si>
  <si>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</si>
  <si>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</si>
  <si>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</si>
  <si>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</si>
  <si>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</si>
  <si>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</si>
  <si>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</si>
  <si>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</si>
  <si>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</si>
  <si>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</si>
  <si>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</si>
  <si>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</si>
  <si>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</si>
  <si>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</si>
  <si>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</si>
  <si>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</si>
  <si>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</si>
  <si>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</si>
  <si>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</si>
  <si>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</si>
  <si>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</si>
  <si>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</si>
  <si>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</si>
  <si>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</si>
  <si>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</si>
  <si>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</si>
  <si>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</si>
  <si>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</si>
  <si>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</si>
  <si>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</si>
  <si>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</si>
  <si>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</si>
  <si>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</si>
  <si>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</si>
  <si>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</si>
  <si>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</si>
  <si>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</si>
  <si>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</si>
  <si>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</si>
  <si>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</si>
  <si>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</si>
  <si>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</si>
  <si>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</si>
  <si>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</si>
  <si>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</si>
  <si>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</si>
  <si>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</si>
  <si>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</si>
  <si>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</si>
  <si>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</si>
  <si>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</si>
  <si>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</si>
  <si>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</si>
  <si>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</si>
  <si>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</si>
  <si>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</si>
  <si>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</si>
  <si>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</si>
  <si>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</si>
  <si>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</si>
  <si>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</si>
  <si>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</si>
  <si>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</si>
  <si>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</si>
  <si>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</si>
  <si>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</si>
  <si>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</si>
  <si>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</si>
  <si>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</si>
  <si>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</si>
  <si>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</si>
  <si>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</si>
  <si>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</si>
  <si>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</si>
  <si>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</si>
  <si>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</si>
  <si>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</si>
  <si>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</si>
  <si>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</si>
  <si>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</si>
  <si>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</si>
  <si>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</si>
  <si>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</si>
  <si>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</si>
  <si>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</si>
  <si>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</si>
  <si>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</si>
  <si>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</si>
  <si>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</si>
  <si>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</si>
  <si>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</si>
  <si>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</si>
  <si>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</si>
  <si>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</si>
  <si>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</si>
  <si>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</si>
  <si>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</si>
  <si>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</si>
  <si>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</si>
  <si>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</si>
  <si>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</si>
  <si>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</si>
  <si>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</si>
  <si>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</si>
  <si>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</si>
  <si>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</si>
  <si>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</si>
  <si>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</si>
  <si>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</si>
  <si>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</si>
  <si>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</si>
  <si>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</si>
  <si>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</si>
  <si>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</si>
  <si>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</si>
  <si>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</si>
  <si>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</si>
  <si>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</si>
  <si>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</si>
  <si>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</si>
  <si>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</si>
  <si>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</si>
  <si>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</si>
  <si>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</si>
  <si>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</si>
  <si>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</si>
  <si>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</si>
  <si>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</si>
  <si>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</si>
  <si>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</si>
  <si>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</si>
  <si>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</si>
  <si>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</si>
  <si>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</si>
  <si>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</si>
  <si>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</si>
  <si>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</si>
  <si>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</si>
  <si>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</si>
  <si>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</si>
  <si>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</si>
  <si>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</si>
  <si>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</si>
  <si>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</si>
  <si>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</si>
  <si>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</si>
  <si>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</si>
  <si>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</si>
  <si>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</si>
  <si>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</si>
  <si>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</si>
  <si>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</si>
  <si>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</si>
  <si>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</si>
  <si>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</si>
  <si>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</si>
  <si>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</si>
  <si>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</si>
  <si>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</si>
  <si>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</si>
  <si>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</si>
  <si>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</si>
  <si>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</si>
  <si>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</si>
  <si>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</si>
  <si>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</si>
  <si>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</si>
  <si>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</si>
  <si>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</si>
  <si>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</si>
  <si>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</si>
  <si>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</si>
  <si>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</si>
  <si>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</si>
  <si>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</si>
  <si>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</si>
  <si>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</si>
  <si>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</si>
  <si>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</si>
  <si>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</si>
  <si>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</si>
  <si>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</si>
  <si>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</si>
  <si>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</si>
  <si>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</si>
  <si>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</si>
  <si>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</si>
  <si>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</si>
  <si>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</si>
  <si>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</si>
  <si>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</si>
  <si>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</si>
  <si>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</si>
  <si>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</si>
  <si>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</si>
  <si>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</si>
  <si>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</si>
  <si>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</si>
  <si>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</si>
  <si>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</si>
  <si>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</si>
  <si>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</si>
  <si>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</si>
  <si>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</si>
  <si>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</si>
  <si>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</si>
  <si>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</si>
  <si>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</si>
  <si>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</si>
  <si>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</si>
  <si>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</si>
  <si>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</si>
  <si>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</si>
  <si>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</si>
  <si>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</si>
  <si>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</si>
  <si>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</si>
  <si>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</si>
  <si>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</si>
  <si>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</si>
  <si>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</si>
  <si>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</si>
  <si>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</si>
  <si>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</si>
  <si>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</si>
  <si>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</si>
  <si>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</si>
  <si>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</si>
  <si>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</si>
  <si>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</si>
  <si>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</si>
  <si>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</si>
  <si>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</si>
  <si>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</si>
  <si>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</si>
  <si>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</si>
  <si>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</si>
  <si>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</si>
  <si>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</si>
  <si>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</si>
  <si>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</si>
  <si>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</si>
  <si>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</si>
  <si>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</si>
  <si>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</si>
  <si>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</si>
  <si>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</si>
  <si>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</si>
  <si>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</si>
  <si>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</si>
  <si>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</si>
  <si>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</si>
  <si>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</si>
  <si>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</si>
  <si>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</si>
  <si>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</si>
  <si>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</si>
  <si>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</si>
  <si>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</si>
  <si>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</si>
  <si>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</si>
  <si>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</si>
  <si>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</si>
  <si>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</si>
  <si>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</si>
  <si>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</si>
  <si>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</si>
  <si>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</si>
  <si>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</si>
  <si>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</si>
  <si>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</si>
  <si>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</si>
  <si>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</si>
  <si>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</si>
  <si>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</si>
  <si>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</si>
  <si>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</si>
  <si>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</si>
  <si>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</si>
  <si>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</si>
  <si>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</si>
  <si>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</si>
  <si>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</si>
  <si>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</si>
  <si>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</si>
  <si>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</si>
  <si>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</si>
  <si>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</si>
  <si>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</si>
  <si>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</si>
  <si>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</si>
  <si>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</si>
  <si>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</si>
  <si>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</si>
  <si>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</si>
  <si>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</si>
  <si>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</si>
  <si>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</si>
  <si>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</si>
  <si>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</si>
  <si>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</si>
  <si>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</si>
  <si>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</si>
  <si>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</si>
  <si>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</si>
  <si>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</si>
  <si>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</si>
  <si>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</si>
  <si>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</si>
  <si>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</si>
  <si>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</si>
  <si>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</si>
  <si>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</si>
  <si>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</si>
  <si>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</si>
  <si>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</si>
  <si>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</si>
  <si>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</si>
  <si>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</si>
  <si>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</si>
  <si>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</si>
  <si>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</si>
  <si>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</si>
  <si>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</si>
  <si>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</si>
  <si>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</si>
  <si>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</si>
  <si>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</si>
  <si>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</si>
  <si>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</si>
  <si>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</si>
  <si>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</si>
  <si>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</si>
  <si>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</si>
  <si>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</si>
  <si>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</si>
  <si>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</si>
  <si>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</si>
  <si>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</si>
  <si>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</si>
  <si>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</si>
  <si>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</si>
  <si>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</si>
  <si>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</si>
  <si>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</si>
  <si>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</si>
  <si>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</si>
  <si>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</si>
  <si>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</si>
  <si>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</si>
  <si>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</si>
  <si>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</si>
  <si>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</si>
  <si>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</si>
  <si>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</si>
  <si>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</si>
  <si>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</si>
  <si>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</si>
  <si>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</si>
  <si>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</si>
  <si>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</si>
  <si>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</si>
  <si>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</si>
  <si>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</si>
  <si>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</si>
  <si>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</si>
  <si>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</si>
  <si>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</si>
  <si>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</si>
  <si>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</si>
  <si>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</si>
  <si>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</si>
  <si>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</si>
  <si>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</si>
  <si>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</si>
  <si>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</si>
  <si>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</si>
  <si>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</si>
  <si>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</si>
  <si>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</si>
  <si>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</si>
  <si>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</si>
  <si>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</si>
  <si>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</si>
  <si>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</si>
  <si>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</si>
  <si>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</si>
  <si>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</si>
  <si>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</si>
  <si>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</si>
  <si>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</si>
  <si>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</si>
  <si>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</si>
  <si>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</si>
  <si>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</si>
  <si>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</si>
  <si>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</si>
  <si>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</si>
  <si>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</si>
  <si>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</si>
  <si>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</si>
  <si>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</si>
  <si>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</si>
  <si>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</si>
  <si>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</si>
  <si>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</si>
  <si>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</si>
  <si>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</si>
  <si>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</si>
  <si>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</si>
  <si>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</si>
  <si>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</si>
  <si>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</si>
  <si>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</si>
  <si>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</si>
  <si>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</si>
  <si>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</si>
  <si>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</si>
  <si>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</si>
  <si>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</si>
  <si>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</si>
  <si>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</si>
  <si>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</si>
  <si>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</si>
  <si>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</si>
  <si>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</si>
  <si>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</si>
  <si>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</si>
  <si>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</si>
  <si>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</si>
  <si>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</si>
  <si>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</si>
  <si>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</si>
  <si>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</si>
  <si>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</si>
  <si>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</si>
  <si>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</si>
  <si>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</si>
  <si>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</si>
  <si>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</si>
  <si>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</si>
  <si>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</si>
  <si>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</si>
  <si>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</si>
  <si>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</si>
  <si>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</si>
  <si>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</si>
  <si>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</si>
  <si>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</si>
  <si>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</si>
  <si>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</si>
  <si>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</si>
  <si>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</si>
  <si>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</si>
  <si>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</si>
  <si>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</si>
  <si>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</si>
  <si>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</si>
  <si>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</si>
  <si>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</si>
  <si>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</si>
  <si>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</si>
  <si>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</si>
  <si>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</si>
  <si>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</si>
  <si>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</si>
  <si>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</si>
  <si>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</si>
  <si>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</si>
  <si>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</si>
  <si>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</si>
  <si>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</si>
  <si>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</si>
  <si>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</si>
  <si>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</si>
  <si>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</si>
  <si>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</si>
  <si>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</si>
  <si>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</si>
  <si>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</si>
  <si>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</si>
  <si>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</si>
  <si>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</si>
  <si>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</si>
  <si>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</si>
  <si>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</si>
  <si>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</si>
  <si>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</si>
  <si>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</si>
  <si>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</si>
  <si>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</si>
  <si>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</si>
  <si>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</si>
  <si>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</si>
  <si>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</si>
  <si>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</si>
  <si>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</si>
  <si>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</si>
  <si>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</si>
  <si>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</si>
  <si>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</si>
  <si>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</si>
  <si>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</si>
  <si>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</si>
  <si>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</si>
  <si>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</si>
  <si>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</si>
  <si>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</si>
  <si>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</si>
  <si>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</si>
  <si>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</si>
  <si>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</si>
  <si>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</si>
  <si>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</si>
  <si>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</si>
  <si>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</si>
  <si>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</si>
  <si>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</si>
  <si>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</si>
  <si>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</si>
  <si>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</si>
  <si>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</si>
  <si>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</si>
  <si>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</si>
  <si>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</si>
  <si>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</si>
  <si>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</si>
  <si>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</si>
  <si>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</si>
  <si>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</si>
  <si>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</si>
  <si>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</si>
  <si>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</si>
  <si>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</si>
  <si>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</si>
  <si>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</si>
  <si>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</si>
  <si>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</si>
  <si>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</si>
  <si>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</si>
  <si>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</si>
  <si>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</si>
  <si>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</si>
  <si>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</si>
  <si>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</si>
  <si>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</si>
  <si>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</si>
  <si>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</si>
  <si>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</si>
  <si>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</si>
  <si>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</si>
  <si>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</si>
  <si>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</si>
  <si>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</si>
  <si>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</si>
  <si>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</si>
  <si>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</si>
  <si>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</si>
  <si>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</si>
  <si>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</si>
  <si>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</si>
  <si>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</si>
  <si>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</si>
  <si>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</si>
  <si>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</si>
  <si>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</si>
  <si>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</si>
  <si>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</si>
  <si>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</si>
  <si>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</si>
  <si>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</si>
  <si>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</si>
  <si>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</si>
  <si>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</si>
  <si>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</si>
  <si>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</si>
  <si>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</si>
  <si>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</si>
  <si>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</si>
  <si>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</si>
  <si>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</si>
  <si>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</si>
  <si>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</si>
  <si>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</si>
  <si>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</si>
  <si>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</si>
  <si>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</si>
  <si>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</si>
  <si>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</si>
  <si>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</si>
  <si>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</si>
  <si>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</si>
  <si>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</si>
  <si>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</si>
  <si>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</si>
  <si>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</si>
  <si>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</si>
  <si>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</si>
  <si>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</si>
  <si>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</si>
  <si>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</si>
  <si>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</si>
  <si>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</si>
  <si>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</si>
  <si>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</si>
  <si>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</si>
  <si>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</si>
  <si>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</si>
  <si>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</si>
  <si>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</si>
  <si>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</si>
  <si>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</si>
  <si>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</si>
  <si>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</si>
  <si>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</si>
  <si>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</si>
  <si>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</si>
  <si>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</si>
  <si>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</si>
  <si>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</si>
  <si>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</si>
  <si>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</si>
  <si>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</si>
  <si>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</si>
  <si>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</si>
  <si>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</si>
  <si>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</si>
  <si>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</si>
  <si>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</si>
  <si>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</si>
  <si>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</si>
  <si>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</si>
  <si>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</si>
  <si>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</si>
  <si>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</si>
  <si>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</si>
  <si>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</si>
  <si>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</si>
  <si>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</si>
  <si>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</si>
  <si>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</si>
  <si>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</si>
  <si>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</si>
  <si>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</si>
  <si>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</si>
  <si>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</si>
  <si>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</si>
  <si>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</si>
  <si>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</si>
  <si>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</si>
  <si>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</si>
  <si>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</si>
  <si>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</si>
  <si>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</si>
  <si>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</si>
  <si>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</si>
  <si>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</si>
  <si>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</si>
  <si>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</si>
  <si>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</si>
  <si>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</si>
  <si>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</si>
  <si>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</si>
  <si>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</si>
  <si>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</si>
  <si>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</si>
  <si>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</si>
  <si>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</si>
  <si>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</si>
  <si>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</si>
  <si>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</si>
  <si>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</si>
  <si>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</si>
  <si>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</si>
  <si>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</si>
  <si>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</si>
  <si>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</si>
  <si>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</si>
  <si>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</si>
  <si>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</si>
  <si>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</si>
  <si>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</si>
  <si>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</si>
  <si>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</si>
  <si>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</si>
  <si>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</si>
  <si>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</si>
  <si>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</si>
  <si>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</si>
  <si>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</si>
  <si>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</si>
  <si>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</si>
  <si>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</si>
  <si>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</si>
  <si>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</si>
  <si>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</si>
  <si>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</si>
  <si>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</si>
  <si>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</si>
  <si>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</si>
  <si>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</si>
  <si>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</si>
  <si>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</si>
  <si>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</si>
  <si>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</si>
  <si>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</si>
  <si>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</si>
  <si>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</si>
  <si>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</si>
  <si>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</si>
  <si>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</si>
  <si>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</si>
  <si>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</si>
  <si>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</si>
  <si>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</si>
  <si>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</si>
  <si>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</si>
  <si>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</si>
  <si>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</si>
  <si>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</si>
  <si>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</si>
  <si>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</si>
  <si>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</si>
  <si>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</si>
  <si>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</si>
  <si>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</si>
  <si>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</si>
  <si>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</si>
  <si>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</si>
  <si>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</si>
  <si>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</si>
  <si>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</si>
  <si>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</si>
  <si>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</si>
  <si>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</si>
  <si>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</si>
  <si>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</si>
  <si>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</si>
  <si>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</si>
  <si>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</si>
  <si>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</si>
  <si>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</si>
  <si>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</si>
  <si>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</si>
  <si>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</si>
  <si>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</si>
  <si>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</si>
  <si>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</si>
  <si>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</si>
  <si>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</si>
  <si>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</si>
  <si>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</si>
  <si>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</si>
  <si>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</si>
  <si>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</si>
  <si>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</si>
  <si>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</si>
  <si>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</si>
  <si>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</si>
  <si>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</si>
  <si>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</si>
  <si>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</si>
  <si>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</si>
  <si>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</si>
  <si>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</si>
  <si>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</si>
  <si>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</si>
  <si>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</si>
  <si>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</si>
  <si>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</si>
  <si>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</si>
  <si>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</si>
  <si>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</si>
  <si>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</si>
  <si>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</si>
  <si>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</si>
  <si>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</si>
  <si>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</si>
  <si>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</si>
  <si>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</si>
  <si>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</si>
  <si>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</si>
  <si>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</si>
  <si>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</si>
  <si>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</si>
  <si>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</si>
  <si>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</si>
  <si>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</si>
  <si>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</si>
  <si>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</si>
  <si>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</si>
  <si>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</si>
  <si>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</si>
  <si>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</si>
  <si>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</si>
  <si>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</si>
  <si>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</si>
  <si>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</si>
  <si>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</si>
  <si>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</si>
  <si>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</si>
  <si>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</si>
  <si>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</si>
  <si>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</si>
  <si>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</si>
  <si>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</si>
  <si>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</si>
  <si>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</si>
  <si>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</si>
  <si>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</si>
  <si>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</si>
  <si>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</si>
  <si>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</si>
  <si>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</si>
  <si>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</si>
  <si>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</si>
  <si>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</si>
  <si>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</si>
  <si>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</si>
  <si>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</si>
  <si>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</si>
  <si>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</si>
  <si>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</si>
  <si>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</si>
  <si>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</si>
  <si>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</si>
  <si>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</si>
  <si>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</si>
  <si>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</si>
  <si>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</si>
  <si>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</si>
  <si>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</si>
  <si>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</si>
  <si>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</si>
  <si>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</si>
  <si>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</si>
  <si>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</si>
  <si>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</si>
  <si>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</si>
  <si>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</si>
  <si>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</si>
  <si>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</si>
  <si>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</si>
  <si>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</si>
  <si>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</si>
  <si>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</si>
  <si>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</si>
  <si>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</si>
  <si>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</si>
  <si>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</si>
  <si>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</si>
  <si>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</si>
  <si>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</si>
  <si>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</si>
  <si>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</si>
  <si>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</si>
  <si>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</si>
  <si>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</si>
  <si>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</si>
  <si>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</si>
  <si>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</si>
  <si>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</si>
  <si>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</si>
  <si>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</si>
  <si>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</si>
  <si>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</si>
  <si>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</si>
  <si>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</si>
  <si>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</si>
  <si>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</si>
  <si>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</si>
  <si>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</si>
  <si>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</si>
  <si>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</si>
  <si>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</si>
  <si>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</si>
  <si>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</si>
  <si>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</si>
  <si>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</si>
  <si>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</si>
  <si>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</si>
  <si>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</si>
  <si>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</si>
  <si>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</si>
  <si>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</si>
  <si>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</si>
  <si>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</si>
  <si>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</si>
  <si>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</si>
  <si>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</si>
  <si>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</si>
  <si>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</si>
  <si>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</si>
  <si>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</si>
  <si>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</si>
  <si>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</si>
  <si>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</si>
  <si>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</si>
  <si>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</si>
  <si>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</si>
  <si>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</si>
  <si>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</si>
  <si>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</si>
  <si>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</si>
  <si>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</si>
  <si>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</si>
  <si>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</si>
  <si>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</si>
  <si>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</si>
  <si>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</si>
  <si>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</si>
  <si>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</si>
  <si>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</si>
  <si>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</si>
  <si>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</si>
  <si>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</si>
  <si>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</si>
  <si>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</si>
  <si>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</si>
  <si>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</si>
  <si>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</si>
  <si>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</si>
  <si>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</si>
  <si>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</si>
  <si>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</si>
  <si>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</si>
  <si>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</si>
  <si>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</si>
  <si>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</si>
  <si>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</si>
  <si>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</si>
  <si>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</si>
  <si>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</si>
  <si>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</si>
  <si>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</si>
  <si>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</si>
  <si>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</si>
  <si>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</si>
  <si>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</si>
  <si>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</si>
  <si>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</si>
  <si>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</si>
  <si>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</si>
  <si>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</si>
  <si>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</si>
  <si>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</si>
  <si>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</si>
  <si>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</si>
  <si>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</si>
  <si>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</si>
  <si>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</si>
  <si>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</si>
  <si>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</si>
  <si>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</si>
  <si>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</si>
  <si>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</si>
  <si>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</si>
  <si>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</si>
  <si>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</si>
  <si>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</si>
  <si>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</si>
  <si>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</si>
  <si>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</si>
  <si>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</si>
  <si>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</si>
  <si>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</si>
  <si>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</si>
  <si>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</si>
  <si>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</si>
  <si>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</si>
  <si>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</si>
  <si>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</si>
  <si>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</si>
  <si>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</si>
  <si>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</si>
  <si>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</si>
  <si>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</si>
  <si>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</si>
  <si>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</si>
  <si>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</si>
  <si>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</si>
  <si>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</si>
  <si>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</si>
  <si>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</si>
  <si>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</si>
  <si>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</si>
  <si>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</si>
  <si>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</si>
  <si>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</si>
  <si>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</si>
  <si>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</si>
  <si>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</si>
  <si>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</si>
  <si>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</si>
  <si>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</si>
  <si>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</si>
  <si>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</si>
  <si>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</si>
  <si>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</si>
  <si>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</si>
  <si>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</si>
  <si>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</si>
  <si>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</si>
  <si>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</si>
  <si>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</si>
  <si>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</si>
  <si>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</si>
  <si>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</si>
  <si>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</si>
  <si>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</si>
  <si>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</si>
  <si>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</si>
  <si>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</si>
  <si>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</si>
  <si>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</si>
  <si>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</si>
  <si>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</si>
  <si>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</si>
  <si>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</si>
  <si>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</si>
  <si>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</si>
  <si>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</si>
  <si>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</si>
  <si>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</si>
  <si>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</si>
  <si>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</si>
  <si>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</si>
  <si>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</si>
  <si>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</si>
  <si>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</si>
  <si>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</si>
  <si>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</si>
  <si>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</si>
  <si>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</si>
  <si>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</si>
  <si>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</si>
  <si>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</si>
  <si>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</si>
  <si>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</si>
  <si>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</si>
  <si>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</si>
  <si>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</si>
  <si>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</si>
  <si>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</si>
  <si>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</si>
  <si>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</si>
  <si>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</si>
  <si>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</si>
  <si>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</si>
  <si>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</si>
  <si>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</si>
  <si>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</si>
  <si>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</si>
  <si>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</si>
  <si>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</si>
  <si>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</si>
  <si>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</si>
  <si>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</si>
  <si>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</si>
  <si>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</si>
  <si>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</si>
  <si>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</si>
  <si>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</si>
  <si>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</si>
  <si>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</si>
  <si>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</si>
  <si>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</si>
  <si>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</si>
  <si>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</si>
  <si>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</si>
  <si>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</si>
  <si>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</si>
  <si>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</si>
  <si>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</si>
  <si>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</si>
  <si>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</si>
  <si>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</si>
  <si>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</si>
  <si>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</si>
  <si>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</si>
  <si>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</si>
  <si>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</si>
  <si>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</si>
  <si>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</si>
  <si>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</si>
  <si>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</si>
  <si>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</si>
  <si>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</si>
  <si>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</si>
  <si>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</si>
  <si>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</si>
  <si>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</si>
  <si>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</si>
  <si>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</si>
  <si>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</si>
  <si>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</si>
  <si>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</si>
  <si>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</si>
  <si>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</si>
  <si>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</si>
  <si>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</si>
  <si>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</si>
  <si>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</si>
  <si>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</si>
  <si>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</si>
  <si>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</si>
  <si>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</si>
  <si>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</si>
  <si>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</si>
  <si>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</si>
  <si>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</si>
  <si>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</si>
  <si>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</si>
  <si>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</si>
  <si>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</si>
  <si>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</si>
  <si>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</si>
  <si>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</si>
  <si>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</si>
  <si>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</si>
  <si>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</si>
  <si>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</si>
  <si>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</si>
  <si>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</si>
  <si>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</si>
  <si>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</si>
  <si>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</si>
  <si>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</si>
  <si>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</si>
  <si>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</si>
  <si>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</si>
  <si>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</si>
  <si>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</si>
  <si>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</si>
  <si>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</si>
  <si>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</si>
  <si>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</si>
  <si>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</si>
  <si>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</si>
  <si>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</si>
  <si>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</si>
  <si>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</si>
  <si>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</si>
  <si>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</si>
  <si>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</si>
  <si>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</si>
  <si>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</si>
  <si>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</si>
  <si>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</si>
  <si>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</si>
  <si>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</si>
  <si>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</si>
  <si>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</si>
  <si>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</si>
  <si>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</si>
  <si>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</si>
  <si>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</si>
  <si>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</si>
  <si>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</si>
  <si>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</si>
  <si>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</si>
  <si>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</si>
  <si>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</si>
  <si>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</si>
  <si>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</si>
  <si>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</si>
  <si>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</si>
  <si>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</si>
  <si>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</si>
  <si>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</si>
  <si>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</si>
  <si>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</si>
  <si>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</si>
  <si>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</si>
  <si>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</si>
  <si>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</si>
  <si>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</si>
  <si>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</si>
  <si>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</si>
  <si>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</si>
  <si>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</si>
  <si>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</si>
  <si>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</si>
  <si>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</si>
  <si>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</si>
  <si>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</si>
  <si>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</si>
  <si>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</si>
  <si>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</si>
  <si>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</si>
  <si>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</si>
  <si>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</si>
  <si>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</si>
  <si>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</si>
  <si>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</si>
  <si>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</si>
  <si>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</si>
  <si>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</si>
  <si>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</si>
  <si>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</si>
  <si>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</si>
  <si>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</si>
  <si>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</si>
  <si>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</si>
  <si>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</si>
  <si>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</si>
  <si>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</si>
  <si>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</si>
  <si>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</si>
  <si>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</si>
  <si>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</si>
  <si>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</si>
  <si>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</si>
  <si>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</si>
  <si>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</si>
  <si>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</si>
  <si>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</si>
  <si>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</si>
  <si>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</si>
  <si>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</si>
  <si>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</si>
  <si>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</si>
  <si>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</si>
  <si>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</si>
  <si>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</si>
  <si>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</si>
  <si>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</si>
  <si>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</si>
  <si>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</si>
  <si>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</si>
  <si>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</si>
  <si>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</si>
  <si>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</si>
  <si>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</si>
  <si>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</si>
  <si>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</si>
  <si>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</si>
  <si>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</si>
  <si>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</si>
  <si>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</si>
  <si>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</si>
  <si>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</si>
  <si>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</si>
  <si>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</si>
  <si>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</si>
  <si>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</si>
  <si>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</si>
  <si>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</si>
  <si>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</si>
  <si>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</si>
  <si>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</si>
  <si>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</si>
  <si>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</si>
  <si>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</si>
  <si>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</si>
  <si>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</si>
  <si>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</si>
  <si>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</si>
  <si>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</si>
  <si>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</si>
  <si>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</si>
  <si>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</si>
  <si>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</si>
  <si>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</si>
  <si>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</si>
  <si>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</si>
  <si>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</si>
  <si>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</si>
  <si>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</si>
  <si>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</si>
  <si>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</si>
  <si>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</si>
  <si>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</si>
  <si>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</si>
  <si>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</si>
  <si>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</si>
  <si>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</si>
  <si>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</si>
  <si>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</si>
  <si>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</si>
  <si>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</si>
  <si>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</si>
  <si>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</si>
  <si>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</si>
  <si>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</si>
  <si>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</si>
  <si>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</si>
  <si>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</si>
  <si>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</si>
  <si>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</si>
  <si>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</si>
  <si>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</si>
  <si>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</si>
  <si>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</si>
  <si>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</si>
  <si>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</si>
  <si>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</si>
  <si>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</si>
  <si>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</si>
  <si>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</si>
  <si>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</si>
  <si>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</si>
  <si>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</si>
  <si>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</si>
  <si>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</si>
  <si>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</si>
  <si>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</si>
  <si>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</si>
  <si>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</si>
  <si>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</si>
  <si>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</si>
  <si>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</si>
  <si>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</si>
  <si>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</si>
  <si>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</si>
  <si>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</si>
  <si>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</si>
  <si>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</si>
  <si>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</si>
  <si>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</si>
  <si>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</si>
  <si>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</si>
  <si>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</si>
  <si>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</si>
  <si>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</si>
  <si>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</si>
  <si>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</si>
  <si>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</si>
  <si>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</si>
  <si>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</si>
  <si>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</si>
  <si>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</si>
  <si>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</si>
  <si>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</si>
  <si>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</si>
  <si>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</si>
  <si>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</si>
  <si>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</si>
  <si>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</si>
  <si>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</si>
  <si>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</si>
  <si>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</si>
  <si>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</si>
  <si>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</si>
  <si>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</si>
  <si>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</si>
  <si>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</si>
  <si>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</si>
  <si>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</si>
  <si>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</si>
  <si>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</si>
  <si>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</si>
  <si>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</si>
  <si>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</si>
  <si>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</si>
  <si>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</si>
  <si>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</si>
  <si>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</si>
  <si>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</si>
  <si>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</si>
  <si>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</si>
  <si>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</si>
  <si>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</si>
  <si>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</si>
  <si>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</si>
  <si>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</si>
  <si>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</si>
  <si>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</si>
  <si>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</si>
  <si>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</si>
  <si>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</si>
  <si>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</si>
  <si>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</si>
  <si>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</si>
  <si>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</si>
  <si>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</si>
  <si>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</si>
  <si>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</si>
  <si>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</si>
  <si>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</si>
  <si>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</si>
  <si>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</si>
  <si>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</si>
  <si>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</si>
  <si>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</si>
  <si>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</si>
  <si>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</si>
  <si>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</si>
  <si>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</si>
  <si>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</si>
  <si>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</si>
  <si>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</si>
  <si>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</si>
  <si>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</si>
  <si>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</si>
  <si>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</si>
  <si>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</si>
  <si>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</si>
  <si>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</si>
  <si>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</si>
  <si>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</si>
  <si>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</si>
  <si>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</si>
  <si>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</si>
  <si>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</si>
  <si>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</si>
  <si>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</si>
  <si>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</si>
  <si>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</si>
  <si>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</si>
  <si>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</si>
  <si>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</si>
  <si>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</si>
  <si>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</si>
  <si>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</si>
  <si>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</si>
  <si>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</si>
  <si>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</si>
  <si>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</si>
  <si>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</si>
  <si>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</si>
  <si>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</si>
  <si>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</si>
  <si>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</si>
  <si>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</si>
  <si>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</si>
  <si>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</si>
  <si>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</si>
  <si>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</si>
  <si>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</si>
  <si>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</si>
  <si>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</si>
  <si>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</si>
  <si>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</si>
  <si>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</si>
  <si>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</si>
  <si>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</si>
  <si>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</si>
  <si>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</si>
  <si>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</si>
  <si>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</si>
  <si>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</si>
  <si>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</si>
  <si>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</si>
  <si>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</si>
  <si>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</si>
  <si>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</si>
  <si>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</si>
  <si>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</si>
  <si>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</si>
  <si>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</si>
  <si>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</si>
  <si>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</si>
  <si>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</si>
  <si>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</si>
  <si>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</si>
  <si>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</si>
  <si>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</si>
  <si>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</si>
  <si>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</si>
  <si>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</si>
  <si>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</si>
  <si>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</si>
  <si>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</si>
  <si>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</si>
  <si>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</si>
  <si>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</si>
  <si>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</si>
  <si>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</si>
  <si>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</si>
  <si>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</si>
  <si>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</si>
  <si>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</si>
  <si>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</si>
  <si>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</si>
  <si>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</si>
  <si>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</si>
  <si>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</si>
  <si>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</si>
  <si>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</si>
  <si>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</si>
  <si>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</si>
  <si>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</si>
  <si>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</si>
  <si>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</si>
  <si>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</si>
  <si>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</si>
  <si>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</si>
  <si>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</si>
  <si>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</si>
  <si>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</si>
  <si>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</si>
  <si>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</si>
  <si>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</si>
  <si>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</si>
  <si>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</si>
  <si>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</si>
  <si>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</si>
  <si>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</si>
  <si>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</si>
  <si>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</si>
  <si>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</si>
  <si>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</si>
  <si>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</si>
  <si>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</si>
  <si>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</si>
  <si>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</si>
  <si>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</si>
  <si>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</si>
  <si>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</si>
  <si>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</si>
  <si>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</si>
  <si>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</si>
  <si>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</si>
  <si>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</si>
  <si>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</si>
  <si>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</si>
  <si>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</si>
  <si>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</si>
  <si>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</si>
  <si>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</si>
  <si>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</si>
  <si>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</si>
  <si>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</si>
  <si>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</si>
  <si>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</si>
  <si>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</si>
  <si>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</si>
  <si>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</si>
  <si>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</si>
  <si>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</si>
  <si>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</si>
  <si>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</si>
  <si>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</si>
  <si>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</si>
  <si>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</si>
  <si>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</si>
  <si>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</si>
  <si>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</si>
  <si>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</si>
  <si>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</si>
  <si>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</si>
  <si>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</si>
  <si>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</si>
  <si>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</si>
  <si>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</si>
  <si>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</si>
  <si>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</si>
  <si>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</si>
  <si>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</si>
  <si>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</si>
  <si>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</si>
  <si>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</si>
  <si>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</si>
  <si>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</si>
  <si>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</si>
  <si>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</si>
  <si>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</si>
  <si>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</si>
  <si>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</si>
  <si>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</si>
  <si>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</si>
  <si>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</si>
  <si>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</si>
  <si>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</si>
  <si>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</si>
  <si>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</si>
  <si>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</si>
  <si>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</si>
  <si>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</si>
  <si>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</si>
  <si>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</si>
  <si>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</si>
  <si>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</si>
  <si>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</si>
  <si>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</si>
  <si>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</si>
  <si>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</si>
  <si>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</si>
  <si>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</si>
  <si>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</si>
  <si>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</si>
  <si>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</si>
  <si>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</si>
  <si>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</si>
  <si>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</si>
  <si>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</si>
  <si>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</si>
  <si>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</si>
  <si>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</si>
  <si>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</si>
  <si>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</si>
  <si>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</si>
  <si>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</si>
  <si>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</si>
  <si>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</si>
  <si>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</si>
  <si>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</si>
  <si>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</si>
  <si>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</si>
  <si>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</si>
  <si>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</si>
  <si>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</si>
  <si>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</si>
  <si>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</si>
  <si>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</si>
  <si>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</si>
  <si>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</si>
  <si>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</si>
  <si>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</si>
  <si>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</si>
  <si>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</si>
  <si>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</si>
  <si>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</si>
  <si>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</si>
  <si>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</si>
  <si>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</si>
  <si>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</si>
  <si>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</si>
  <si>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</si>
  <si>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</si>
  <si>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</si>
  <si>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</si>
  <si>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</si>
  <si>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</si>
  <si>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</si>
  <si>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</si>
  <si>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</si>
  <si>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</si>
  <si>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</si>
  <si>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</si>
  <si>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</si>
  <si>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</si>
  <si>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</si>
  <si>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</si>
  <si>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</si>
  <si>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</si>
  <si>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</si>
  <si>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</si>
  <si>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</si>
  <si>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</si>
  <si>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</si>
  <si>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</si>
  <si>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</si>
  <si>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</si>
  <si>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</si>
  <si>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</si>
  <si>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</si>
  <si>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</si>
  <si>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</si>
  <si>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</si>
  <si>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</si>
  <si>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</si>
  <si>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</si>
  <si>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</si>
  <si>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</si>
  <si>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</si>
  <si>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</si>
  <si>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</si>
  <si>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</si>
  <si>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</si>
  <si>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</si>
  <si>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</si>
  <si>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</si>
  <si>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</si>
  <si>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</si>
  <si>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</si>
  <si>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</si>
  <si>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</si>
  <si>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</si>
  <si>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</si>
  <si>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</si>
  <si>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</si>
  <si>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</si>
  <si>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</si>
  <si>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</si>
  <si>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</si>
  <si>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</si>
  <si>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</si>
  <si>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</si>
  <si>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</si>
  <si>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</si>
  <si>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</si>
  <si>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</si>
  <si>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</si>
  <si>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</si>
  <si>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</si>
  <si>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</si>
  <si>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</si>
  <si>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</si>
  <si>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</si>
  <si>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</si>
  <si>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</si>
  <si>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</si>
  <si>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</si>
  <si>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</si>
  <si>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</si>
  <si>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</si>
  <si>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</si>
  <si>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</si>
  <si>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</si>
  <si>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</si>
  <si>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</si>
  <si>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</si>
  <si>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</si>
  <si>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</si>
  <si>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</si>
  <si>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</si>
  <si>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</si>
  <si>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</si>
  <si>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</si>
  <si>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</si>
  <si>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</si>
  <si>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</si>
  <si>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</si>
  <si>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</si>
  <si>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</si>
  <si>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</si>
  <si>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</si>
  <si>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</si>
  <si>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</si>
  <si>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</si>
  <si>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</si>
  <si>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</si>
  <si>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</si>
  <si>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</si>
  <si>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</si>
  <si>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</si>
  <si>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</si>
  <si>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</si>
  <si>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</si>
  <si>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</si>
  <si>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</si>
  <si>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</si>
  <si>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</si>
  <si>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</si>
  <si>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</si>
  <si>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</si>
  <si>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</si>
  <si>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</si>
  <si>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</si>
  <si>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</si>
  <si>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</si>
  <si>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</si>
  <si>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</si>
  <si>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</si>
  <si>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</si>
  <si>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</si>
  <si>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</si>
  <si>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</si>
  <si>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</si>
  <si>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</si>
  <si>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</si>
  <si>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</si>
  <si>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</si>
  <si>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</si>
  <si>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</si>
  <si>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</si>
  <si>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</si>
  <si>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</si>
  <si>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</si>
  <si>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</si>
  <si>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</si>
  <si>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</si>
  <si>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</si>
  <si>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</si>
  <si>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</si>
  <si>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</si>
  <si>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</si>
  <si>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</si>
  <si>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</si>
  <si>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</si>
  <si>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</si>
  <si>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</si>
  <si>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</si>
  <si>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</si>
  <si>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</si>
  <si>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</si>
  <si>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</si>
  <si>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</si>
  <si>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</si>
  <si>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</si>
  <si>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</si>
  <si>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</si>
  <si>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</si>
  <si>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</si>
  <si>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</si>
  <si>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</si>
  <si>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</si>
  <si>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</si>
  <si>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</si>
  <si>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</si>
  <si>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</si>
  <si>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</si>
  <si>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</si>
  <si>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</si>
  <si>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</si>
  <si>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</si>
  <si>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</si>
  <si>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</si>
  <si>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</si>
  <si>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</si>
  <si>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</si>
  <si>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</si>
  <si>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</si>
  <si>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</si>
  <si>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</si>
  <si>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</si>
  <si>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</si>
  <si>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</si>
  <si>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</si>
  <si>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</si>
  <si>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</si>
  <si>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</si>
  <si>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</si>
  <si>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</si>
  <si>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</si>
  <si>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</si>
  <si>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</si>
  <si>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</si>
  <si>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</si>
  <si>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</si>
  <si>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</si>
  <si>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</si>
  <si>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</si>
  <si>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</si>
  <si>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</si>
  <si>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</si>
  <si>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</si>
  <si>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</si>
  <si>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</si>
  <si>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</si>
  <si>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</si>
  <si>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</si>
  <si>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</si>
  <si>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</si>
  <si>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</si>
  <si>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</si>
  <si>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</si>
  <si>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</si>
  <si>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</si>
  <si>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</si>
  <si>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</si>
  <si>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</si>
  <si>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</si>
  <si>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</si>
  <si>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</si>
  <si>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</si>
  <si>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</si>
  <si>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</si>
  <si>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</si>
  <si>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</si>
  <si>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</si>
  <si>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</si>
  <si>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</si>
  <si>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</si>
  <si>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</si>
  <si>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</si>
  <si>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</si>
  <si>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</si>
  <si>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</si>
  <si>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</si>
  <si>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</si>
  <si>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</si>
  <si>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</si>
  <si>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</si>
  <si>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</si>
  <si>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</si>
  <si>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</si>
  <si>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</si>
  <si>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</si>
  <si>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</si>
  <si>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</si>
  <si>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</si>
  <si>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</si>
  <si>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</si>
  <si>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</si>
  <si>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</si>
  <si>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</si>
  <si>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</si>
  <si>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</si>
  <si>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</si>
  <si>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</si>
  <si>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</si>
  <si>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</si>
  <si>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</si>
  <si>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</si>
  <si>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</si>
  <si>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</si>
  <si>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</si>
  <si>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</si>
  <si>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</si>
  <si>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</si>
  <si>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</si>
  <si>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</si>
  <si>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</si>
  <si>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</si>
  <si>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</si>
  <si>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</si>
  <si>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</si>
  <si>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</si>
  <si>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</si>
  <si>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</si>
  <si>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</si>
  <si>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</si>
  <si>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</si>
  <si>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</si>
  <si>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</si>
  <si>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</si>
  <si>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</si>
  <si>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</si>
  <si>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</si>
  <si>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</si>
  <si>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</si>
  <si>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</si>
  <si>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</si>
  <si>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</si>
  <si>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</si>
  <si>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</si>
  <si>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</si>
  <si>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</si>
  <si>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</si>
  <si>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</si>
  <si>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</si>
  <si>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</si>
  <si>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</si>
  <si>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</si>
  <si>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</si>
  <si>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</si>
  <si>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</si>
  <si>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</si>
  <si>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</si>
  <si>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</si>
  <si>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</si>
  <si>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</si>
  <si>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</si>
  <si>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</si>
  <si>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</si>
  <si>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</si>
  <si>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</si>
  <si>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</si>
  <si>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</si>
  <si>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</si>
  <si>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</si>
  <si>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</si>
  <si>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</si>
  <si>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</si>
  <si>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</si>
  <si>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</si>
  <si>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</si>
  <si>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</si>
  <si>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</si>
  <si>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</si>
  <si>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</si>
  <si>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</si>
  <si>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</si>
  <si>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</si>
  <si>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</si>
  <si>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</si>
  <si>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</si>
  <si>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</si>
  <si>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</si>
  <si>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</si>
  <si>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</si>
  <si>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</si>
  <si>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</si>
  <si>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</si>
  <si>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</si>
  <si>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</si>
  <si>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</si>
  <si>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</si>
  <si>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</si>
  <si>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</si>
  <si>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</si>
  <si>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</si>
  <si>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</si>
  <si>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</si>
  <si>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</si>
  <si>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</si>
  <si>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</si>
  <si>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</si>
  <si>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</si>
  <si>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</si>
  <si>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</si>
  <si>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</si>
  <si>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</si>
  <si>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</si>
  <si>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</si>
  <si>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</si>
  <si>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</si>
  <si>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</si>
  <si>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</si>
  <si>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</si>
  <si>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</si>
  <si>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</si>
  <si>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</si>
  <si>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</si>
  <si>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</si>
  <si>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</si>
  <si>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</si>
  <si>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</si>
  <si>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</si>
  <si>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</si>
  <si>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</si>
  <si>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</si>
  <si>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</si>
  <si>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</si>
  <si>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</si>
  <si>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</si>
  <si>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</si>
  <si>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</si>
  <si>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</si>
  <si>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</si>
  <si>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</si>
  <si>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</si>
  <si>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</si>
  <si>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</si>
  <si>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</si>
  <si>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</si>
  <si>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</si>
  <si>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</si>
  <si>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</si>
  <si>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</si>
  <si>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</si>
  <si>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</si>
  <si>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</si>
  <si>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</si>
  <si>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</si>
  <si>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</si>
  <si>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</si>
  <si>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</si>
  <si>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</si>
  <si>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</si>
  <si>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</si>
  <si>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</si>
  <si>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</si>
  <si>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</si>
  <si>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</si>
  <si>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</si>
  <si>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</si>
  <si>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</si>
  <si>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</si>
  <si>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</si>
  <si>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</si>
  <si>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</si>
  <si>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</si>
  <si>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</si>
  <si>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</si>
  <si>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</si>
  <si>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</si>
  <si>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</si>
  <si>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</si>
  <si>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</si>
  <si>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</si>
  <si>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</si>
  <si>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</si>
  <si>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</si>
  <si>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</si>
  <si>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</si>
  <si>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</si>
  <si>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</si>
  <si>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</si>
  <si>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</si>
  <si>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</si>
  <si>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</si>
  <si>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</si>
  <si>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</si>
  <si>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</si>
  <si>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</si>
  <si>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</si>
  <si>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</si>
  <si>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</si>
  <si>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</si>
  <si>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</si>
  <si>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</si>
  <si>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</si>
  <si>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</si>
  <si>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</si>
  <si>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</si>
  <si>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</si>
  <si>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</si>
  <si>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</si>
  <si>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</si>
  <si>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</si>
  <si>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</si>
  <si>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</si>
  <si>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</si>
  <si>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</si>
  <si>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</si>
  <si>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</si>
  <si>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</si>
  <si>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</si>
  <si>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</si>
  <si>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</si>
  <si>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</si>
  <si>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</si>
  <si>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</si>
  <si>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</si>
  <si>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</si>
  <si>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</si>
  <si>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</si>
  <si>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</si>
  <si>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</si>
  <si>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</si>
  <si>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</si>
  <si>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</si>
  <si>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</si>
  <si>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</si>
  <si>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</si>
  <si>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</si>
  <si>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</si>
  <si>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</si>
  <si>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</si>
  <si>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</si>
  <si>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</si>
  <si>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</si>
  <si>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</si>
  <si>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</si>
  <si>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</si>
  <si>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</si>
  <si>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</si>
  <si>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</si>
  <si>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</si>
  <si>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</si>
  <si>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</si>
  <si>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</si>
  <si>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</si>
  <si>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</si>
  <si>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</si>
  <si>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</si>
  <si>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</si>
  <si>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</si>
  <si>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</si>
  <si>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</si>
  <si>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</si>
  <si>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</si>
  <si>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</si>
  <si>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</si>
  <si>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</si>
  <si>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</si>
  <si>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</si>
  <si>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</si>
  <si>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</si>
  <si>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</si>
  <si>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</si>
  <si>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</si>
  <si>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</si>
  <si>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</si>
  <si>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</si>
  <si>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</si>
  <si>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</si>
  <si>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</si>
  <si>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</si>
  <si>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</si>
  <si>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</si>
  <si>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</si>
  <si>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</si>
  <si>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</si>
  <si>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</si>
  <si>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</si>
  <si>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</si>
  <si>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</si>
  <si>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</si>
  <si>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</si>
  <si>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</si>
  <si>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</si>
  <si>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</si>
  <si>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</si>
  <si>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</si>
  <si>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</si>
  <si>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</si>
  <si>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</si>
  <si>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</si>
  <si>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</si>
  <si>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</si>
  <si>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</si>
  <si>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</si>
  <si>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</si>
  <si>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</si>
  <si>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</si>
  <si>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</si>
  <si>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</si>
  <si>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</si>
  <si>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</si>
  <si>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</si>
  <si>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</si>
  <si>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</si>
  <si>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</si>
  <si>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</si>
  <si>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</si>
  <si>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</si>
  <si>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</si>
  <si>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</si>
  <si>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</si>
  <si>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</si>
  <si>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</si>
  <si>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</si>
  <si>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</si>
  <si>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</si>
  <si>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</si>
  <si>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</si>
  <si>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</si>
  <si>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</si>
  <si>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</si>
  <si>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</si>
  <si>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</si>
  <si>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</si>
  <si>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</si>
  <si>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</si>
  <si>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</si>
  <si>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</si>
  <si>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</si>
  <si>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</si>
  <si>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</si>
  <si>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</si>
  <si>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</si>
  <si>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</si>
  <si>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</si>
  <si>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</si>
  <si>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</si>
  <si>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</si>
  <si>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</si>
  <si>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</si>
  <si>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</si>
  <si>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</si>
  <si>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</si>
  <si>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</si>
  <si>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</si>
  <si>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</si>
  <si>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</si>
  <si>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</si>
  <si>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</si>
  <si>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</si>
  <si>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</si>
  <si>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</si>
  <si>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</si>
  <si>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</si>
  <si>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</si>
  <si>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</si>
  <si>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</si>
  <si>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</si>
  <si>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</si>
  <si>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</si>
  <si>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</si>
  <si>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</si>
  <si>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</si>
  <si>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</si>
  <si>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</si>
  <si>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</si>
  <si>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</si>
  <si>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</si>
  <si>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</si>
  <si>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</si>
  <si>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</si>
  <si>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</si>
  <si>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</si>
  <si>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</si>
  <si>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</si>
  <si>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</si>
  <si>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</si>
  <si>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</si>
  <si>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</si>
  <si>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</si>
  <si>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</si>
  <si>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</si>
  <si>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</si>
  <si>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</si>
  <si>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</si>
  <si>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</si>
  <si>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</si>
  <si>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</si>
  <si>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</si>
  <si>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</si>
  <si>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</si>
  <si>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</si>
  <si>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</si>
  <si>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</si>
  <si>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</si>
  <si>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</si>
  <si>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</si>
  <si>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</si>
  <si>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</si>
  <si>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</si>
  <si>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</si>
  <si>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</si>
  <si>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</si>
  <si>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</si>
  <si>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</si>
  <si>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</si>
  <si>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</si>
  <si>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</si>
  <si>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</si>
  <si>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</si>
  <si>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</si>
  <si>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</si>
  <si>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</si>
  <si>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</si>
  <si>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</si>
  <si>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</si>
  <si>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</si>
  <si>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</si>
  <si>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</si>
  <si>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</si>
  <si>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</si>
  <si>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</si>
  <si>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</si>
  <si>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</si>
  <si>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</si>
  <si>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</si>
  <si>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</si>
  <si>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</si>
  <si>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</si>
  <si>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</si>
  <si>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</si>
  <si>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</si>
  <si>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</si>
  <si>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</si>
  <si>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</si>
  <si>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</si>
  <si>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</si>
  <si>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</si>
  <si>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</si>
  <si>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</si>
  <si>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</si>
  <si>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</si>
  <si>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</si>
  <si>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</si>
  <si>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</si>
  <si>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</si>
  <si>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</si>
  <si>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</si>
  <si>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</si>
  <si>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</si>
  <si>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</si>
  <si>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</si>
  <si>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</si>
  <si>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</si>
  <si>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</si>
  <si>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</si>
  <si>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</si>
  <si>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</si>
  <si>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</si>
  <si>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</si>
  <si>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</si>
  <si>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</si>
  <si>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</si>
  <si>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</si>
  <si>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</si>
  <si>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</si>
  <si>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</si>
  <si>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</si>
  <si>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</si>
  <si>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</si>
  <si>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</si>
  <si>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</si>
  <si>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</si>
  <si>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</si>
  <si>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</si>
  <si>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</si>
  <si>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</si>
  <si>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</si>
  <si>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</si>
  <si>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</si>
  <si>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</si>
  <si>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</si>
  <si>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</si>
  <si>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</si>
  <si>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</si>
  <si>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</si>
  <si>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</si>
  <si>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</si>
  <si>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</si>
  <si>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</si>
  <si>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</si>
  <si>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</si>
  <si>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</si>
  <si>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</si>
  <si>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</si>
  <si>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</si>
  <si>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</si>
  <si>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</si>
  <si>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</si>
  <si>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</si>
  <si>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</si>
  <si>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</si>
  <si>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</si>
  <si>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</si>
  <si>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</si>
  <si>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</si>
  <si>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</si>
  <si>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</si>
  <si>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</si>
  <si>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</si>
  <si>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</si>
  <si>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</si>
  <si>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</si>
  <si>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</si>
  <si>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</si>
  <si>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</si>
  <si>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</si>
  <si>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</si>
  <si>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</si>
  <si>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</si>
  <si>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</si>
  <si>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</si>
  <si>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</si>
  <si>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</si>
  <si>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</si>
  <si>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</si>
  <si>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</si>
  <si>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</si>
  <si>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</si>
  <si>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</si>
  <si>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</si>
  <si>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</si>
  <si>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</si>
  <si>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</si>
  <si>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</si>
  <si>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</si>
  <si>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</si>
  <si>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</si>
  <si>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</si>
  <si>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</si>
  <si>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</si>
  <si>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</si>
  <si>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</si>
  <si>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</si>
  <si>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</si>
  <si>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</si>
  <si>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</si>
  <si>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</si>
  <si>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</si>
  <si>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</si>
  <si>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</si>
  <si>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</si>
  <si>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</si>
  <si>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</si>
  <si>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</si>
  <si>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</si>
  <si>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</si>
  <si>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</si>
  <si>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</si>
  <si>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</si>
  <si>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</si>
  <si>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</si>
  <si>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</si>
  <si>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</si>
  <si>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</si>
  <si>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</si>
  <si>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</si>
  <si>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</si>
  <si>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</si>
  <si>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</si>
  <si>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</si>
  <si>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</si>
  <si>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</si>
  <si>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</si>
  <si>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</si>
  <si>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</si>
  <si>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</si>
  <si>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</si>
  <si>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</si>
  <si>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</si>
  <si>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</si>
  <si>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</si>
  <si>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</si>
  <si>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</si>
  <si>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</si>
  <si>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</si>
  <si>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</si>
  <si>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</si>
  <si>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</si>
  <si>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</si>
  <si>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</si>
  <si>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</si>
  <si>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</si>
  <si>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</si>
  <si>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</si>
  <si>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</si>
  <si>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</si>
  <si>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</si>
  <si>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</si>
  <si>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</si>
  <si>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</si>
  <si>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</si>
  <si>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</si>
  <si>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</si>
  <si>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</si>
  <si>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</si>
  <si>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</si>
  <si>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</si>
  <si>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</si>
  <si>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</si>
  <si>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</si>
  <si>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</si>
  <si>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</si>
  <si>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</si>
  <si>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</si>
  <si>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</si>
  <si>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</si>
  <si>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</si>
  <si>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</si>
  <si>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</si>
  <si>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</si>
  <si>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</si>
  <si>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</si>
  <si>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</si>
  <si>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</si>
  <si>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</si>
  <si>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</si>
  <si>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</si>
  <si>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</si>
  <si>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</si>
  <si>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</si>
  <si>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</si>
  <si>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</si>
  <si>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</si>
  <si>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</si>
  <si>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</si>
  <si>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</si>
  <si>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</si>
  <si>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</si>
  <si>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</si>
  <si>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</si>
  <si>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</si>
  <si>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</si>
  <si>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</si>
  <si>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</si>
  <si>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</si>
  <si>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</si>
  <si>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</si>
  <si>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</si>
  <si>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</si>
  <si>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</si>
  <si>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</si>
  <si>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</si>
  <si>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</si>
  <si>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</si>
  <si>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</si>
  <si>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</si>
  <si>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</si>
  <si>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</si>
  <si>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</si>
  <si>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</si>
  <si>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</si>
  <si>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</si>
  <si>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</si>
  <si>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</si>
  <si>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</si>
  <si>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</si>
  <si>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</si>
  <si>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</si>
  <si>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</si>
  <si>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</si>
  <si>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</si>
  <si>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</si>
  <si>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</si>
  <si>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</si>
  <si>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</si>
  <si>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</si>
  <si>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</si>
  <si>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</si>
  <si>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</si>
  <si>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</si>
  <si>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</si>
  <si>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</si>
  <si>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</si>
  <si>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</si>
  <si>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</si>
  <si>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</si>
  <si>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</si>
  <si>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</si>
  <si>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</si>
  <si>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</si>
  <si>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</si>
  <si>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</si>
  <si>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</si>
  <si>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</si>
  <si>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</si>
  <si>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</si>
  <si>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</si>
  <si>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</si>
  <si>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</si>
  <si>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</si>
  <si>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</si>
  <si>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</si>
  <si>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</si>
  <si>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</si>
  <si>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</si>
  <si>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</si>
  <si>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</si>
  <si>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</si>
  <si>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</si>
  <si>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</si>
  <si>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</si>
  <si>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</si>
  <si>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</si>
  <si>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</si>
  <si>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</si>
  <si>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</si>
  <si>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</si>
  <si>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</si>
  <si>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</si>
  <si>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</si>
  <si>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</si>
  <si>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</si>
  <si>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</si>
  <si>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</si>
  <si>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</si>
  <si>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</si>
  <si>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</si>
  <si>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</si>
  <si>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</si>
  <si>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</si>
  <si>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</si>
  <si>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</si>
  <si>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</si>
  <si>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</si>
  <si>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</si>
  <si>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</si>
  <si>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</si>
  <si>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</si>
  <si>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</si>
  <si>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</si>
  <si>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</si>
  <si>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</si>
  <si>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</si>
  <si>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</si>
  <si>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</si>
  <si>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</si>
  <si>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</si>
  <si>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</si>
  <si>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</si>
  <si>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</si>
  <si>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</si>
  <si>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</si>
  <si>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</si>
  <si>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</si>
  <si>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</si>
  <si>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</si>
  <si>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</si>
  <si>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</si>
  <si>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</si>
  <si>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</si>
  <si>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</si>
  <si>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</si>
  <si>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</si>
  <si>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</si>
  <si>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</si>
  <si>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</si>
  <si>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</si>
  <si>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</si>
  <si>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</si>
  <si>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</si>
  <si>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</si>
  <si>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</si>
  <si>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</si>
  <si>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</si>
  <si>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</si>
  <si>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</si>
  <si>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</si>
  <si>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</si>
  <si>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</si>
  <si>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</si>
  <si>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</si>
  <si>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</si>
  <si>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</si>
  <si>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</si>
  <si>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</si>
  <si>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</si>
  <si>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</si>
  <si>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</si>
  <si>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</si>
  <si>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</si>
  <si>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</si>
  <si>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</si>
  <si>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</si>
  <si>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</si>
  <si>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</si>
  <si>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</si>
  <si>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</si>
  <si>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</si>
  <si>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</si>
  <si>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</si>
  <si>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</si>
  <si>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</si>
  <si>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</si>
  <si>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</si>
  <si>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</si>
  <si>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</si>
  <si>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</si>
  <si>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</si>
  <si>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</si>
  <si>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</si>
  <si>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</si>
  <si>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</si>
  <si>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</si>
  <si>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</si>
  <si>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</si>
  <si>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</si>
  <si>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</si>
  <si>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</si>
  <si>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</si>
  <si>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</si>
  <si>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</si>
  <si>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</si>
  <si>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</si>
  <si>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</si>
  <si>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</si>
  <si>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</si>
  <si>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</si>
  <si>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</si>
  <si>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</si>
  <si>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</si>
  <si>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</si>
  <si>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</si>
  <si>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</si>
  <si>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</si>
  <si>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</si>
  <si>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</si>
  <si>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</si>
  <si>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</si>
  <si>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</si>
  <si>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</si>
  <si>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</si>
  <si>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</si>
  <si>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</si>
  <si>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</si>
  <si>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</si>
  <si>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</si>
  <si>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</si>
  <si>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</si>
  <si>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</si>
  <si>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</si>
  <si>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</si>
  <si>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</si>
  <si>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</si>
  <si>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</si>
  <si>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</si>
  <si>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</si>
  <si>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</si>
  <si>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</si>
  <si>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</si>
  <si>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</si>
  <si>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</si>
  <si>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</si>
  <si>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</si>
  <si>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</si>
  <si>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</si>
  <si>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</si>
  <si>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</si>
  <si>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</si>
  <si>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</si>
  <si>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</si>
  <si>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</si>
  <si>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</si>
  <si>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</si>
  <si>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</si>
  <si>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</si>
  <si>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</si>
  <si>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</si>
  <si>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</si>
  <si>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</si>
  <si>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</si>
  <si>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</si>
  <si>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</si>
  <si>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</si>
  <si>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</si>
  <si>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</si>
  <si>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</si>
  <si>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</si>
  <si>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</si>
  <si>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</si>
  <si>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</si>
  <si>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</si>
  <si>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</si>
  <si>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</si>
  <si>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</si>
  <si>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</si>
  <si>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</si>
  <si>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</si>
  <si>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</si>
  <si>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</si>
  <si>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</si>
  <si>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</si>
  <si>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</si>
  <si>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</si>
  <si>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</si>
  <si>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</si>
  <si>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</si>
  <si>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</si>
  <si>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</si>
  <si>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</si>
  <si>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</si>
  <si>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</si>
  <si>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</si>
  <si>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</si>
  <si>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</si>
  <si>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</si>
  <si>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</si>
  <si>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</si>
  <si>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</si>
  <si>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</si>
  <si>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</si>
  <si>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</si>
  <si>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</si>
  <si>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</si>
  <si>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</si>
  <si>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</si>
  <si>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</si>
  <si>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</si>
  <si>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</si>
  <si>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</si>
  <si>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</si>
  <si>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</si>
  <si>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</si>
  <si>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</si>
  <si>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</si>
  <si>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</si>
  <si>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</si>
  <si>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</si>
  <si>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</si>
  <si>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</si>
  <si>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</si>
  <si>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</si>
  <si>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</si>
  <si>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</si>
  <si>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</si>
  <si>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</si>
  <si>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</si>
  <si>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</si>
  <si>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</si>
  <si>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</si>
  <si>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</si>
  <si>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</si>
  <si>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</si>
  <si>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</si>
  <si>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</si>
  <si>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</si>
  <si>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</si>
  <si>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</si>
  <si>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</si>
  <si>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</si>
  <si>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</si>
  <si>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</si>
  <si>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</si>
  <si>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</si>
  <si>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</si>
  <si>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</si>
  <si>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</si>
  <si>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</si>
  <si>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</si>
  <si>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</si>
  <si>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</si>
  <si>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</si>
  <si>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</si>
  <si>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</si>
  <si>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</si>
  <si>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</si>
  <si>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</si>
  <si>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</si>
  <si>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</si>
  <si>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</si>
  <si>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</si>
  <si>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</si>
  <si>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</si>
  <si>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</si>
  <si>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</si>
  <si>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</si>
  <si>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</si>
  <si>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</si>
  <si>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</si>
  <si>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</si>
  <si>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</si>
  <si>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</si>
  <si>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</si>
  <si>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</si>
  <si>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</si>
  <si>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</si>
  <si>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</si>
  <si>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</si>
  <si>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</si>
  <si>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</si>
  <si>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</si>
  <si>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</si>
  <si>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</si>
  <si>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</si>
  <si>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</si>
  <si>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</si>
  <si>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</si>
  <si>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</si>
  <si>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</si>
  <si>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</si>
  <si>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</si>
  <si>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</si>
  <si>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</si>
  <si>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</si>
  <si>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</si>
  <si>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</si>
  <si>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</si>
  <si>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</si>
  <si>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</si>
  <si>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</si>
  <si>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</si>
  <si>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</si>
  <si>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</si>
  <si>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</si>
  <si>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</si>
  <si>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</si>
  <si>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</si>
  <si>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</si>
  <si>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</si>
  <si>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</si>
  <si>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</si>
  <si>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</si>
  <si>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</si>
  <si>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</si>
  <si>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</si>
  <si>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</si>
  <si>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</si>
  <si>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</si>
  <si>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</si>
  <si>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</si>
  <si>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</si>
  <si>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</si>
  <si>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</si>
  <si>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</si>
  <si>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</si>
  <si>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</si>
  <si>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</si>
  <si>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</si>
  <si>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</si>
  <si>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</si>
  <si>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</si>
  <si>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</si>
  <si>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</si>
  <si>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</si>
  <si>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</si>
  <si>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</si>
  <si>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</si>
  <si>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</si>
  <si>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</si>
  <si>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</si>
  <si>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</si>
  <si>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</si>
  <si>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</si>
  <si>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</si>
  <si>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</si>
  <si>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</si>
  <si>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</si>
  <si>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</si>
  <si>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</si>
  <si>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</si>
  <si>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</si>
  <si>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</si>
  <si>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</si>
  <si>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</si>
  <si>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</si>
  <si>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</si>
  <si>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</si>
  <si>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</si>
  <si>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</si>
  <si>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</si>
  <si>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</si>
  <si>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</si>
  <si>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</si>
  <si>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</si>
  <si>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</si>
  <si>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</si>
  <si>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</si>
  <si>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</si>
  <si>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</si>
  <si>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</si>
  <si>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</si>
  <si>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</si>
  <si>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</si>
  <si>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</si>
  <si>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</si>
  <si>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</si>
  <si>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</si>
  <si>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</si>
  <si>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</si>
  <si>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</si>
  <si>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</si>
  <si>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</si>
  <si>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</si>
  <si>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</si>
  <si>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</si>
  <si>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</si>
  <si>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</si>
  <si>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</si>
  <si>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</si>
  <si>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</si>
  <si>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</si>
  <si>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</si>
  <si>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</si>
  <si>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</si>
  <si>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</si>
  <si>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</si>
  <si>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</si>
  <si>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</si>
  <si>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</si>
  <si>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</si>
  <si>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</si>
  <si>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</si>
  <si>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</si>
  <si>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</si>
  <si>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</si>
  <si>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</si>
  <si>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</si>
  <si>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</si>
  <si>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</si>
  <si>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</si>
  <si>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</si>
  <si>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</si>
  <si>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</si>
  <si>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</si>
  <si>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</si>
  <si>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</si>
  <si>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</si>
  <si>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</si>
  <si>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</si>
  <si>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</si>
  <si>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</si>
  <si>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</si>
  <si>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</si>
  <si>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</si>
  <si>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</si>
  <si>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</si>
  <si>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</si>
  <si>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</si>
  <si>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</si>
  <si>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</si>
  <si>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</si>
  <si>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</si>
  <si>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</si>
  <si>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</si>
  <si>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</si>
  <si>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</si>
  <si>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</si>
  <si>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</si>
  <si>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</si>
  <si>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</si>
  <si>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</si>
  <si>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</si>
  <si>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</si>
  <si>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</si>
  <si>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</si>
  <si>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</si>
  <si>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</si>
  <si>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</si>
  <si>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</si>
  <si>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</si>
  <si>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</si>
  <si>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</si>
  <si>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</si>
  <si>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</si>
  <si>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</si>
  <si>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</si>
  <si>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</si>
  <si>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</si>
  <si>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</si>
  <si>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</si>
  <si>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</si>
  <si>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</si>
  <si>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</si>
  <si>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</si>
  <si>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</si>
  <si>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</si>
  <si>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</si>
  <si>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</si>
  <si>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</si>
  <si>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</si>
  <si>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</si>
  <si>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</si>
  <si>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</si>
  <si>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</si>
  <si>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</si>
  <si>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</si>
  <si>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</si>
  <si>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</si>
  <si>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</si>
  <si>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</si>
  <si>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</si>
  <si>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</si>
  <si>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</si>
  <si>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</si>
  <si>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</si>
  <si>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</si>
  <si>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</si>
  <si>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</si>
  <si>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</si>
  <si>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</si>
  <si>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</si>
  <si>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</si>
  <si>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</si>
  <si>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</si>
  <si>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</si>
  <si>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</si>
  <si>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</si>
  <si>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</si>
  <si>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</si>
  <si>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</si>
  <si>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</si>
  <si>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</si>
  <si>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</si>
  <si>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</si>
  <si>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</si>
  <si>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</si>
  <si>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</si>
  <si>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</si>
  <si>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</si>
  <si>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</si>
  <si>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</si>
  <si>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</si>
  <si>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</si>
  <si>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</si>
  <si>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</si>
  <si>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</si>
  <si>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</si>
  <si>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</si>
  <si>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</si>
  <si>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</si>
  <si>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</si>
  <si>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</si>
  <si>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</si>
  <si>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</si>
  <si>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</si>
  <si>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</si>
  <si>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</si>
  <si>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</si>
  <si>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</si>
  <si>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</si>
  <si>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</si>
  <si>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</si>
  <si>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</si>
  <si>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</si>
  <si>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</si>
  <si>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</si>
  <si>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</si>
  <si>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</si>
  <si>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</si>
  <si>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</si>
  <si>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</si>
  <si>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</si>
  <si>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</si>
  <si>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</si>
  <si>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</si>
  <si>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</si>
  <si>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</si>
  <si>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</si>
  <si>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</si>
  <si>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</si>
  <si>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</si>
  <si>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</si>
  <si>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</si>
  <si>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</si>
  <si>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</si>
  <si>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</si>
  <si>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</si>
  <si>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</si>
  <si>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</si>
  <si>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</si>
  <si>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</si>
  <si>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</si>
  <si>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</si>
  <si>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</si>
  <si>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</si>
  <si>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</si>
  <si>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</si>
  <si>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</si>
  <si>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</si>
  <si>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</si>
  <si>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</si>
  <si>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</si>
  <si>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</si>
  <si>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</si>
  <si>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</si>
  <si>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</si>
  <si>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</si>
  <si>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</si>
  <si>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</si>
  <si>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</si>
  <si>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</si>
  <si>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</si>
  <si>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</si>
  <si>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</si>
  <si>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</si>
  <si>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</si>
  <si>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</si>
  <si>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</si>
  <si>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</si>
  <si>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</si>
  <si>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</si>
  <si>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</si>
  <si>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</si>
  <si>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</si>
  <si>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</si>
  <si>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</si>
  <si>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</si>
  <si>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</si>
  <si>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</si>
  <si>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</si>
  <si>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</si>
  <si>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</si>
  <si>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</si>
  <si>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</si>
  <si>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</si>
  <si>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</si>
  <si>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</si>
  <si>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</si>
  <si>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</si>
  <si>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</si>
  <si>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</si>
  <si>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</si>
  <si>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</si>
  <si>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</si>
  <si>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</si>
  <si>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</si>
  <si>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</si>
  <si>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</si>
  <si>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</si>
  <si>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</si>
  <si>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</si>
  <si>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</si>
  <si>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</si>
  <si>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</si>
  <si>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</si>
  <si>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</si>
  <si>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</si>
  <si>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</si>
  <si>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</si>
  <si>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</si>
  <si>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</si>
  <si>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</si>
  <si>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</si>
  <si>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</si>
  <si>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</si>
  <si>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</si>
  <si>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</si>
  <si>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</si>
  <si>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</si>
  <si>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</si>
  <si>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</si>
  <si>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</si>
  <si>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</si>
  <si>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</si>
  <si>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</si>
  <si>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</si>
  <si>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</si>
  <si>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</si>
  <si>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</si>
  <si>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</si>
  <si>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</si>
  <si>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</si>
  <si>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</si>
  <si>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</si>
  <si>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</si>
  <si>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</si>
  <si>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</si>
  <si>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</si>
  <si>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</si>
  <si>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</si>
  <si>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</si>
  <si>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</si>
  <si>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</si>
  <si>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</si>
  <si>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</si>
  <si>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</si>
  <si>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</si>
  <si>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</si>
  <si>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</si>
  <si>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</si>
  <si>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</si>
  <si>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</si>
  <si>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</si>
  <si>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</si>
  <si>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</si>
  <si>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</si>
  <si>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</si>
  <si>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</si>
  <si>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</si>
  <si>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</si>
  <si>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</si>
  <si>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</si>
  <si>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</si>
  <si>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</si>
  <si>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</si>
  <si>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</si>
  <si>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</si>
  <si>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</si>
  <si>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</si>
  <si>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</si>
  <si>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</si>
  <si>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</si>
  <si>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</si>
  <si>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</si>
  <si>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</si>
  <si>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</si>
  <si>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</si>
  <si>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</si>
  <si>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</si>
  <si>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</si>
  <si>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</si>
  <si>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</si>
  <si>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</si>
  <si>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</si>
  <si>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</si>
  <si>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</si>
  <si>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</si>
  <si>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</si>
  <si>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</si>
  <si>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</si>
  <si>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</si>
  <si>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</si>
  <si>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</si>
  <si>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</si>
  <si>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</si>
  <si>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</si>
  <si>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</si>
  <si>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</si>
  <si>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</si>
  <si>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</si>
  <si>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</si>
  <si>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</si>
  <si>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</si>
  <si>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</si>
  <si>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</si>
  <si>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</si>
  <si>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</si>
  <si>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</si>
  <si>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</si>
  <si>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</si>
  <si>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</si>
  <si>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</si>
  <si>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</si>
  <si>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</si>
  <si>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</si>
  <si>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</si>
  <si>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</si>
  <si>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</si>
  <si>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</si>
  <si>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</si>
  <si>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</si>
  <si>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</si>
  <si>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</si>
  <si>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</si>
  <si>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</si>
  <si>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</si>
  <si>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</si>
  <si>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</si>
  <si>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</si>
  <si>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</si>
  <si>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</si>
  <si>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</si>
  <si>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</si>
  <si>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</si>
  <si>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</si>
  <si>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</si>
  <si>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</si>
  <si>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</si>
  <si>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</si>
  <si>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</si>
  <si>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</si>
  <si>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</si>
  <si>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</si>
  <si>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</si>
  <si>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</si>
  <si>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</si>
  <si>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</si>
  <si>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</si>
  <si>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</si>
  <si>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</si>
  <si>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</si>
  <si>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</si>
  <si>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</si>
  <si>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</si>
  <si>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</si>
  <si>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</si>
  <si>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</si>
  <si>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</si>
  <si>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</si>
  <si>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</si>
  <si>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</si>
  <si>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</si>
  <si>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</si>
  <si>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</si>
  <si>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</si>
  <si>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</si>
  <si>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</si>
  <si>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</si>
  <si>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</si>
  <si>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</si>
  <si>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</si>
  <si>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</si>
  <si>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</si>
  <si>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</si>
  <si>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</si>
  <si>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</si>
  <si>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</si>
  <si>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</si>
  <si>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</si>
  <si>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</si>
  <si>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</si>
  <si>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</si>
  <si>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</si>
  <si>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</si>
  <si>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</si>
  <si>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</si>
  <si>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</si>
  <si>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</si>
  <si>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</si>
  <si>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</si>
  <si>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</si>
  <si>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</si>
  <si>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</si>
  <si>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</si>
  <si>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</si>
  <si>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</si>
  <si>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</si>
  <si>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</si>
  <si>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</si>
  <si>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</si>
  <si>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</si>
  <si>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</si>
  <si>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</si>
  <si>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</si>
  <si>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</si>
  <si>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</si>
  <si>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</si>
  <si>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</si>
  <si>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</si>
  <si>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</si>
  <si>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</si>
  <si>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</si>
  <si>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</si>
  <si>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</si>
  <si>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</si>
  <si>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</si>
  <si>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</si>
  <si>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</si>
  <si>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</si>
  <si>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</si>
  <si>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</si>
  <si>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</si>
  <si>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</si>
  <si>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</si>
  <si>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</si>
  <si>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</si>
  <si>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</si>
  <si>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</si>
  <si>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</si>
  <si>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</si>
  <si>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</si>
  <si>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</si>
  <si>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</si>
  <si>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</si>
  <si>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</si>
  <si>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</si>
  <si>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</si>
  <si>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</si>
  <si>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</si>
  <si>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</si>
  <si>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</si>
  <si>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</si>
  <si>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</si>
  <si>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</si>
  <si>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</si>
  <si>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</si>
  <si>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</si>
  <si>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</si>
  <si>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</si>
  <si>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</si>
  <si>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</si>
  <si>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</si>
  <si>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</si>
  <si>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</si>
  <si>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</si>
  <si>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</si>
  <si>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</si>
  <si>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</si>
  <si>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</si>
  <si>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</si>
  <si>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</si>
  <si>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</si>
  <si>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</si>
  <si>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</si>
  <si>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</si>
  <si>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</si>
  <si>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</si>
  <si>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</si>
  <si>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</si>
  <si>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</si>
  <si>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</si>
  <si>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</si>
  <si>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</si>
  <si>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</si>
  <si>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</si>
  <si>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</si>
  <si>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</si>
  <si>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</si>
  <si>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</si>
  <si>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</si>
  <si>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</si>
  <si>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</si>
  <si>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</si>
  <si>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</si>
  <si>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</si>
  <si>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</si>
  <si>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</si>
  <si>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</si>
  <si>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</si>
  <si>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</si>
  <si>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</si>
  <si>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</si>
  <si>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</si>
  <si>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</si>
  <si>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</si>
  <si>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</si>
  <si>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</si>
  <si>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</si>
  <si>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</si>
  <si>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</si>
  <si>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</si>
  <si>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</si>
  <si>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</si>
  <si>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</si>
  <si>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</si>
  <si>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</si>
  <si>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</si>
  <si>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</si>
  <si>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</si>
  <si>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</si>
  <si>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</si>
  <si>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</si>
  <si>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</si>
  <si>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</si>
  <si>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</si>
  <si>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</si>
  <si>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</si>
  <si>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</si>
  <si>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</si>
  <si>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</si>
  <si>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</si>
  <si>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</si>
  <si>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</si>
  <si>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</si>
  <si>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</si>
  <si>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</si>
  <si>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</si>
  <si>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</si>
  <si>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</si>
  <si>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</si>
  <si>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</si>
  <si>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</si>
  <si>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</si>
  <si>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</si>
  <si>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</si>
  <si>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</si>
  <si>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</si>
  <si>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</si>
  <si>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</si>
  <si>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</si>
  <si>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</si>
  <si>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</si>
  <si>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</si>
  <si>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</si>
  <si>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</si>
  <si>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</si>
  <si>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</si>
  <si>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</si>
  <si>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</si>
  <si>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</si>
  <si>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</si>
  <si>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</si>
  <si>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</si>
  <si>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</si>
  <si>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</si>
  <si>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</si>
  <si>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</si>
  <si>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</si>
  <si>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</si>
  <si>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</si>
  <si>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</si>
  <si>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</si>
  <si>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</si>
  <si>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</si>
  <si>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</si>
  <si>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</si>
  <si>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</si>
  <si>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</si>
  <si>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</si>
  <si>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</si>
  <si>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</si>
  <si>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</si>
  <si>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</si>
  <si>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</si>
  <si>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</si>
  <si>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</si>
  <si>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</si>
  <si>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</si>
  <si>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</si>
  <si>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</si>
  <si>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</si>
  <si>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</si>
  <si>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</si>
  <si>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</si>
  <si>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</si>
  <si>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</si>
  <si>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</si>
  <si>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</si>
  <si>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</si>
  <si>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</si>
  <si>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</si>
  <si>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</si>
  <si>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</si>
  <si>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</si>
  <si>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</si>
  <si>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</si>
  <si>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</si>
  <si>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</si>
  <si>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</si>
  <si>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</si>
  <si>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</si>
  <si>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</si>
  <si>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</si>
  <si>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</si>
  <si>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</si>
  <si>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</si>
  <si>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</si>
  <si>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</si>
  <si>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</si>
  <si>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</si>
  <si>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</si>
  <si>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</si>
  <si>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</si>
  <si>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</si>
  <si>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</si>
  <si>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</si>
  <si>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</si>
  <si>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</si>
  <si>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</si>
  <si>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</si>
  <si>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</si>
  <si>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</si>
  <si>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</si>
  <si>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</si>
  <si>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</si>
  <si>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</si>
  <si>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</si>
  <si>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</si>
  <si>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</si>
  <si>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</si>
  <si>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</si>
  <si>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</si>
  <si>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</si>
  <si>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</si>
  <si>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</si>
  <si>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</si>
  <si>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</si>
  <si>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</si>
  <si>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</si>
  <si>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</si>
  <si>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</si>
  <si>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</si>
  <si>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</si>
  <si>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</si>
  <si>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</si>
  <si>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</si>
  <si>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</si>
  <si>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</si>
  <si>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</si>
  <si>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</si>
  <si>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</si>
  <si>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</si>
  <si>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</si>
  <si>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</si>
  <si>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</si>
  <si>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</si>
  <si>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</si>
  <si>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</si>
  <si>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</si>
  <si>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</si>
  <si>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</si>
  <si>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</si>
  <si>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</si>
  <si>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</si>
  <si>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</si>
  <si>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</si>
  <si>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</si>
  <si>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</si>
  <si>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</si>
  <si>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</si>
  <si>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</si>
  <si>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</si>
  <si>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</si>
  <si>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</si>
  <si>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</si>
  <si>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</si>
  <si>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</si>
  <si>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</si>
  <si>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</si>
  <si>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</si>
  <si>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</si>
  <si>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</si>
  <si>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</si>
  <si>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</si>
  <si>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</si>
  <si>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</si>
  <si>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</si>
  <si>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</si>
  <si>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</si>
  <si>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</si>
  <si>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</si>
  <si>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</si>
  <si>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</si>
  <si>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</si>
  <si>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</si>
  <si>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</si>
  <si>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</si>
  <si>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</si>
  <si>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</si>
  <si>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</si>
  <si>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</si>
  <si>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</si>
  <si>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</si>
  <si>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</si>
  <si>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</si>
  <si>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</si>
  <si>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</si>
  <si>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</si>
  <si>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</si>
  <si>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</si>
  <si>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</si>
  <si>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</si>
  <si>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</si>
  <si>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</si>
  <si>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</si>
  <si>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</si>
  <si>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</si>
  <si>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</si>
  <si>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</si>
  <si>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</si>
  <si>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</si>
  <si>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</si>
  <si>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</si>
  <si>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</si>
  <si>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</si>
  <si>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</si>
  <si>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</si>
  <si>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</si>
  <si>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</si>
  <si>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</si>
  <si>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</si>
  <si>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</si>
  <si>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</si>
  <si>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</si>
  <si>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</si>
  <si>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</si>
  <si>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</si>
  <si>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</si>
  <si>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</si>
  <si>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</si>
  <si>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</si>
  <si>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</si>
  <si>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</si>
  <si>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</si>
  <si>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</si>
  <si>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</si>
  <si>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</si>
  <si>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</si>
  <si>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</si>
  <si>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</si>
  <si>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</si>
  <si>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</si>
  <si>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</si>
  <si>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</si>
  <si>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</si>
  <si>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</si>
  <si>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</si>
  <si>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</si>
  <si>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</si>
  <si>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</si>
  <si>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</si>
  <si>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</si>
  <si>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</si>
  <si>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</si>
  <si>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</si>
  <si>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</si>
  <si>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</si>
  <si>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</si>
  <si>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</si>
  <si>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</si>
  <si>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</si>
  <si>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</si>
  <si>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</si>
  <si>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</si>
  <si>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</si>
  <si>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</si>
  <si>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</si>
  <si>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</si>
  <si>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</si>
  <si>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</si>
  <si>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</si>
  <si>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</si>
  <si>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</si>
  <si>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</si>
  <si>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</si>
  <si>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</si>
  <si>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</si>
  <si>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</si>
  <si>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</si>
  <si>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</si>
  <si>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</si>
  <si>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</si>
  <si>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</si>
  <si>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</si>
  <si>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</si>
  <si>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</si>
  <si>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</si>
  <si>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</si>
  <si>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</si>
  <si>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</si>
  <si>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</si>
  <si>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</si>
  <si>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</si>
  <si>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</si>
  <si>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</si>
  <si>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</si>
  <si>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</si>
  <si>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</si>
  <si>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</si>
  <si>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</si>
  <si>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</si>
  <si>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</si>
  <si>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</si>
  <si>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</si>
  <si>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</si>
  <si>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</si>
  <si>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</si>
  <si>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</si>
  <si>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</si>
  <si>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</si>
  <si>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</si>
  <si>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</si>
  <si>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</si>
  <si>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</si>
  <si>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</si>
  <si>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</si>
  <si>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</si>
  <si>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</si>
  <si>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</si>
  <si>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</si>
  <si>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</si>
  <si>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</si>
  <si>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</si>
  <si>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</si>
  <si>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</si>
  <si>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</si>
  <si>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</si>
  <si>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</si>
  <si>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</si>
  <si>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</si>
  <si>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</si>
  <si>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</si>
  <si>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</si>
  <si>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</si>
  <si>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</si>
  <si>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</si>
  <si>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</si>
  <si>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</si>
  <si>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</si>
  <si>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</si>
  <si>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</si>
  <si>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</si>
  <si>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</si>
  <si>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</si>
  <si>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</si>
  <si>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</si>
  <si>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</si>
  <si>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</si>
  <si>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</si>
  <si>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</si>
  <si>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</si>
  <si>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</si>
  <si>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</si>
  <si>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</si>
  <si>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</si>
  <si>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</si>
  <si>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</si>
  <si>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</si>
  <si>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</si>
  <si>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</si>
  <si>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</si>
  <si>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</si>
  <si>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</si>
  <si>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</si>
  <si>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</si>
  <si>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</si>
  <si>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</si>
  <si>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</si>
  <si>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</si>
  <si>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</si>
  <si>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</si>
  <si>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</si>
  <si>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</si>
  <si>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</si>
  <si>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</si>
  <si>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</si>
  <si>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</si>
  <si>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</si>
  <si>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</si>
  <si>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</si>
  <si>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</si>
  <si>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</si>
  <si>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</si>
  <si>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</si>
  <si>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</si>
  <si>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</si>
  <si>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</si>
  <si>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</si>
  <si>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</si>
  <si>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</si>
  <si>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</si>
  <si>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</si>
  <si>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</si>
  <si>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</si>
  <si>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</si>
  <si>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</si>
  <si>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</si>
  <si>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</si>
  <si>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</si>
  <si>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</si>
  <si>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</si>
  <si>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</si>
  <si>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</si>
  <si>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</si>
  <si>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</si>
  <si>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</si>
  <si>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</si>
  <si>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</si>
  <si>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</si>
  <si>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</si>
  <si>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</si>
  <si>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</si>
  <si>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</si>
  <si>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</si>
  <si>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</si>
  <si>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</si>
  <si>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</si>
  <si>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</si>
  <si>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</si>
  <si>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</si>
  <si>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</si>
  <si>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</si>
  <si>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</si>
  <si>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</si>
  <si>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</si>
  <si>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</si>
  <si>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</si>
  <si>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</si>
  <si>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</si>
  <si>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</si>
  <si>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</si>
  <si>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</si>
  <si>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</si>
  <si>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</si>
  <si>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</si>
  <si>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</si>
  <si>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</si>
  <si>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</si>
  <si>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</si>
  <si>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</si>
  <si>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</si>
  <si>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</si>
  <si>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</si>
  <si>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</si>
  <si>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</si>
  <si>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</si>
  <si>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</si>
  <si>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</si>
  <si>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</si>
  <si>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</si>
  <si>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</si>
  <si>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</si>
  <si>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</si>
  <si>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</si>
  <si>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</si>
  <si>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</si>
  <si>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</si>
  <si>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</si>
  <si>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</si>
  <si>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</si>
  <si>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</si>
  <si>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</si>
  <si>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</si>
  <si>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</si>
  <si>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</si>
  <si>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</si>
  <si>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</si>
  <si>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</si>
  <si>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</si>
  <si>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</si>
  <si>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</si>
  <si>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</si>
  <si>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</si>
  <si>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</si>
  <si>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</si>
  <si>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</si>
  <si>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</si>
  <si>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</si>
  <si>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</si>
  <si>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</si>
  <si>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</si>
  <si>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</si>
  <si>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</si>
  <si>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</si>
  <si>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</si>
  <si>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</si>
  <si>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</si>
  <si>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</si>
  <si>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</si>
  <si>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</si>
  <si>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</si>
  <si>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</si>
  <si>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</si>
  <si>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</si>
  <si>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</si>
  <si>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</si>
  <si>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</si>
  <si>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</si>
  <si>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</si>
  <si>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</si>
  <si>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</si>
  <si>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</si>
  <si>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</si>
  <si>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</si>
  <si>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</si>
  <si>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</si>
  <si>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</si>
  <si>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</si>
  <si>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</si>
  <si>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</si>
  <si>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</si>
  <si>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</si>
  <si>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</si>
  <si>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</si>
  <si>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</si>
  <si>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</si>
  <si>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</si>
  <si>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</si>
  <si>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</si>
  <si>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</si>
  <si>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</si>
  <si>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</si>
  <si>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</si>
  <si>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</si>
  <si>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</si>
  <si>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</si>
  <si>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</si>
  <si>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</si>
  <si>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</si>
  <si>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</si>
  <si>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</si>
  <si>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</si>
  <si>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</si>
  <si>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</si>
  <si>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</si>
  <si>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</si>
  <si>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</si>
  <si>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</si>
  <si>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</si>
  <si>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</si>
  <si>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</si>
  <si>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</si>
  <si>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</si>
  <si>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</si>
  <si>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</si>
  <si>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</si>
  <si>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</si>
  <si>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</si>
  <si>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</si>
  <si>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</si>
  <si>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</si>
  <si>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</si>
  <si>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</si>
  <si>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</si>
  <si>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</si>
  <si>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</si>
  <si>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</si>
  <si>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</si>
  <si>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</si>
  <si>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</si>
  <si>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</si>
  <si>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</si>
  <si>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</si>
  <si>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</si>
  <si>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</si>
  <si>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</si>
  <si>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</si>
  <si>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</si>
  <si>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</si>
  <si>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</si>
  <si>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</si>
  <si>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</si>
  <si>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</si>
  <si>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</si>
  <si>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</si>
  <si>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</si>
  <si>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</si>
  <si>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</si>
  <si>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</si>
  <si>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</si>
  <si>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</si>
  <si>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</si>
  <si>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</si>
  <si>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</si>
  <si>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</si>
  <si>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</si>
  <si>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</si>
  <si>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</si>
  <si>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</si>
  <si>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</si>
  <si>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</si>
  <si>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</si>
  <si>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</si>
  <si>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</si>
  <si>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</si>
  <si>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</si>
  <si>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</si>
  <si>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</si>
  <si>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</si>
  <si>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</si>
  <si>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</si>
  <si>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</si>
  <si>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</si>
  <si>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</si>
  <si>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</si>
  <si>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</si>
  <si>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</si>
  <si>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</si>
  <si>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</si>
  <si>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</si>
  <si>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</si>
  <si>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</si>
  <si>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</si>
  <si>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</si>
  <si>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</si>
  <si>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</si>
  <si>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</si>
  <si>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</si>
  <si>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</si>
  <si>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</si>
  <si>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</si>
  <si>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</si>
  <si>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</si>
  <si>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</si>
  <si>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</si>
  <si>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</si>
  <si>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</si>
  <si>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</si>
  <si>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</si>
  <si>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</si>
  <si>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</si>
  <si>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</si>
  <si>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</si>
  <si>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</si>
  <si>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</si>
  <si>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</si>
  <si>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</si>
  <si>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</si>
  <si>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</si>
  <si>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</si>
  <si>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</si>
  <si>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</si>
  <si>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</si>
  <si>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</si>
  <si>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</si>
  <si>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</si>
  <si>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</si>
  <si>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</si>
  <si>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</si>
  <si>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</si>
  <si>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</si>
  <si>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</si>
  <si>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</si>
  <si>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</si>
  <si>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</si>
  <si>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</si>
  <si>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</si>
  <si>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</si>
  <si>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</si>
  <si>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</si>
  <si>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</si>
  <si>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</si>
  <si>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</si>
  <si>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</si>
  <si>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</si>
  <si>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</si>
  <si>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</si>
  <si>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</si>
  <si>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</si>
  <si>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</si>
  <si>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</si>
  <si>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</si>
  <si>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</si>
  <si>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</si>
  <si>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</si>
  <si>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</si>
  <si>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</si>
  <si>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</si>
  <si>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</si>
  <si>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</si>
  <si>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</si>
  <si>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</si>
  <si>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</si>
  <si>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</si>
  <si>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</si>
  <si>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</si>
  <si>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</si>
  <si>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</si>
  <si>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</si>
  <si>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</si>
  <si>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</si>
  <si>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</si>
  <si>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</si>
  <si>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</si>
  <si>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</si>
  <si>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</si>
  <si>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</si>
  <si>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</si>
  <si>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</si>
  <si>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</si>
  <si>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</si>
  <si>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</si>
  <si>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</si>
  <si>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</si>
  <si>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</si>
  <si>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</si>
  <si>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</si>
  <si>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</si>
  <si>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</si>
  <si>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</si>
  <si>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</si>
  <si>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</si>
  <si>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</si>
  <si>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</si>
  <si>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</si>
  <si>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</si>
  <si>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</si>
  <si>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</si>
  <si>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</si>
  <si>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</si>
  <si>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</si>
  <si>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</si>
  <si>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</si>
  <si>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</si>
  <si>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</si>
  <si>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</si>
  <si>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</si>
  <si>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</si>
  <si>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</si>
  <si>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</si>
  <si>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</si>
  <si>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</si>
  <si>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</si>
  <si>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</si>
  <si>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</si>
  <si>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</si>
  <si>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</si>
  <si>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</si>
  <si>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</si>
  <si>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</si>
  <si>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</si>
  <si>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</si>
  <si>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</si>
  <si>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</si>
  <si>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</si>
  <si>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</si>
  <si>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</si>
  <si>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</si>
  <si>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</si>
  <si>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</si>
  <si>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</si>
  <si>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</si>
  <si>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</si>
  <si>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</si>
  <si>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</si>
  <si>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</si>
  <si>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</si>
  <si>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</si>
  <si>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</si>
  <si>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</si>
  <si>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</si>
  <si>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</si>
  <si>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</si>
  <si>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</si>
  <si>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</si>
  <si>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</si>
  <si>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</si>
  <si>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</si>
  <si>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</si>
  <si>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</si>
  <si>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</si>
  <si>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</si>
  <si>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</si>
  <si>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</si>
  <si>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</si>
  <si>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</si>
  <si>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</si>
  <si>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</si>
  <si>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</si>
  <si>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</si>
  <si>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</si>
  <si>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</si>
  <si>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</si>
  <si>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</si>
  <si>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</si>
  <si>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</si>
  <si>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</si>
  <si>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</si>
  <si>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</si>
  <si>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</si>
  <si>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</si>
  <si>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</si>
  <si>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</si>
  <si>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</si>
  <si>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</si>
  <si>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</si>
  <si>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</si>
  <si>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</si>
  <si>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</si>
  <si>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</si>
  <si>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</si>
  <si>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</si>
  <si>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</si>
  <si>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</si>
  <si>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</si>
  <si>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</si>
  <si>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</si>
  <si>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</si>
  <si>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</si>
  <si>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</si>
  <si>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</si>
  <si>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</si>
  <si>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</si>
  <si>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</si>
  <si>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</si>
  <si>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</si>
  <si>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</si>
  <si>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</si>
  <si>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</si>
  <si>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</si>
  <si>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</si>
  <si>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</si>
  <si>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</si>
  <si>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</si>
  <si>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</si>
  <si>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</si>
  <si>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</si>
  <si>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</si>
  <si>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</si>
  <si>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</si>
  <si>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</si>
  <si>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</si>
  <si>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</si>
  <si>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</si>
  <si>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</si>
  <si>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</si>
  <si>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</si>
  <si>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</si>
  <si>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</si>
  <si>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</si>
  <si>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</si>
  <si>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</si>
  <si>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</si>
  <si>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</si>
  <si>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</si>
  <si>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</si>
  <si>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</si>
  <si>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</si>
  <si>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</si>
  <si>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</si>
  <si>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</si>
  <si>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</si>
  <si>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</si>
  <si>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</si>
  <si>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</si>
  <si>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</si>
  <si>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</si>
  <si>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</si>
  <si>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</si>
  <si>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</si>
  <si>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</si>
  <si>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</si>
  <si>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</si>
  <si>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</si>
  <si>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</si>
  <si>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</si>
  <si>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</si>
  <si>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</si>
  <si>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</si>
  <si>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</si>
  <si>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</si>
  <si>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</si>
  <si>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</si>
  <si>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</si>
  <si>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</si>
  <si>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</si>
  <si>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</si>
  <si>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</si>
  <si>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</si>
  <si>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</si>
  <si>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</si>
  <si>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</si>
  <si>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</si>
  <si>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</si>
  <si>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</si>
  <si>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</si>
  <si>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</si>
  <si>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</si>
  <si>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</si>
  <si>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</si>
  <si>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</si>
  <si>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</si>
  <si>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</si>
  <si>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</si>
  <si>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</si>
  <si>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</si>
  <si>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</si>
  <si>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</si>
  <si>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</si>
  <si>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</si>
  <si>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</si>
  <si>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</si>
  <si>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</si>
  <si>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</si>
  <si>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</si>
  <si>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</si>
  <si>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</si>
  <si>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</si>
  <si>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</si>
  <si>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</si>
  <si>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</si>
  <si>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</si>
  <si>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</si>
  <si>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</si>
  <si>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</si>
  <si>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</si>
  <si>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</si>
  <si>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</si>
  <si>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</si>
  <si>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</si>
  <si>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</si>
  <si>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</si>
  <si>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</si>
  <si>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</si>
  <si>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</si>
  <si>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</si>
  <si>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</si>
  <si>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</si>
  <si>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</si>
  <si>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</si>
  <si>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</si>
  <si>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</si>
  <si>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</si>
  <si>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</si>
  <si>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</si>
  <si>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</si>
  <si>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</si>
  <si>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</si>
  <si>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</si>
  <si>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</si>
  <si>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</si>
  <si>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</si>
  <si>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</si>
  <si>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</si>
  <si>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</si>
  <si>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</si>
  <si>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</si>
  <si>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</si>
  <si>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</si>
  <si>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</si>
  <si>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</si>
  <si>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</si>
  <si>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</si>
  <si>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</si>
  <si>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</si>
  <si>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</si>
  <si>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</si>
  <si>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</si>
  <si>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</si>
  <si>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</si>
  <si>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</si>
  <si>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</si>
  <si>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</si>
  <si>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</si>
  <si>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</si>
  <si>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</si>
  <si>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</si>
  <si>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</si>
  <si>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</si>
  <si>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</si>
  <si>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</si>
  <si>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</si>
  <si>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</si>
  <si>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</si>
  <si>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</si>
  <si>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</si>
  <si>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</si>
  <si>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</si>
  <si>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</si>
  <si>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</si>
  <si>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</si>
  <si>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</si>
  <si>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</si>
  <si>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</si>
  <si>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</si>
  <si>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</si>
  <si>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</si>
  <si>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</si>
  <si>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</si>
  <si>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</si>
  <si>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</si>
  <si>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</si>
  <si>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</si>
  <si>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</si>
  <si>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</si>
  <si>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</si>
  <si>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</si>
  <si>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</si>
  <si>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</si>
  <si>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</si>
  <si>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</si>
  <si>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</si>
  <si>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</si>
  <si>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</si>
  <si>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</si>
  <si>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</si>
  <si>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</si>
  <si>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</si>
  <si>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</si>
  <si>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</si>
  <si>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</si>
  <si>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</si>
  <si>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</si>
  <si>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</si>
  <si>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</si>
  <si>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</si>
  <si>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</si>
  <si>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</si>
  <si>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</si>
  <si>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</si>
  <si>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</si>
  <si>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</si>
  <si>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</si>
  <si>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</si>
  <si>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</si>
  <si>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</si>
  <si>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</si>
  <si>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</si>
  <si>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</si>
  <si>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</si>
  <si>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</si>
  <si>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</si>
  <si>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</si>
  <si>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</si>
  <si>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</si>
  <si>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</si>
  <si>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</si>
  <si>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</si>
  <si>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</si>
  <si>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</si>
  <si>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</si>
  <si>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</si>
  <si>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</si>
  <si>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</si>
  <si>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</si>
  <si>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</si>
  <si>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</si>
  <si>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</si>
  <si>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</si>
  <si>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</si>
  <si>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</si>
  <si>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</si>
  <si>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</si>
  <si>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</si>
  <si>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</si>
  <si>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</si>
  <si>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</si>
  <si>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</si>
  <si>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</si>
  <si>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</si>
  <si>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</si>
  <si>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</si>
  <si>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</si>
  <si>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</si>
  <si>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</si>
  <si>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</si>
  <si>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</si>
  <si>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</si>
  <si>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</si>
  <si>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</si>
  <si>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</si>
  <si>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</si>
  <si>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</si>
  <si>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</si>
  <si>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</si>
  <si>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</si>
  <si>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</si>
  <si>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</si>
  <si>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</si>
  <si>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</si>
  <si>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</si>
  <si>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</si>
  <si>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</si>
  <si>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</si>
  <si>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</si>
  <si>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</si>
  <si>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</si>
  <si>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</si>
  <si>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</si>
  <si>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</si>
  <si>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</si>
  <si>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</si>
  <si>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</si>
  <si>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</si>
  <si>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</si>
  <si>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</si>
  <si>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</si>
  <si>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</si>
  <si>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</si>
  <si>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</si>
  <si>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</si>
  <si>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</si>
  <si>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</si>
  <si>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</si>
  <si>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</si>
  <si>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</si>
  <si>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</si>
  <si>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</si>
  <si>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</si>
  <si>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</si>
  <si>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</si>
  <si>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</si>
  <si>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</si>
  <si>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</si>
  <si>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</si>
  <si>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</si>
  <si>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</si>
  <si>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</si>
  <si>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</si>
  <si>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</si>
  <si>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</si>
  <si>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</si>
  <si>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</si>
  <si>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</si>
  <si>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</si>
  <si>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</si>
  <si>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</si>
  <si>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</si>
  <si>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</si>
  <si>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</si>
  <si>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</si>
  <si>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</si>
  <si>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</si>
  <si>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</si>
  <si>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</si>
  <si>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</si>
  <si>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</si>
  <si>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</si>
  <si>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</si>
  <si>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</si>
  <si>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</si>
  <si>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</si>
  <si>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</si>
  <si>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</si>
  <si>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</si>
  <si>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</si>
  <si>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</si>
  <si>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</si>
  <si>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</si>
  <si>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</si>
  <si>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</si>
  <si>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</si>
  <si>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</si>
  <si>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</si>
  <si>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</si>
  <si>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</si>
  <si>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</si>
  <si>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</si>
  <si>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</si>
  <si>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</si>
  <si>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</si>
  <si>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</si>
  <si>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</si>
  <si>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</si>
  <si>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</si>
  <si>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</si>
  <si>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</si>
  <si>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</si>
  <si>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</si>
  <si>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</si>
  <si>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</si>
  <si>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</si>
  <si>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</si>
  <si>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</si>
  <si>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</si>
  <si>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</si>
  <si>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</si>
  <si>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</si>
  <si>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</si>
  <si>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</si>
  <si>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</si>
  <si>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</si>
  <si>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</si>
  <si>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</si>
  <si>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</si>
  <si>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</si>
  <si>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</si>
  <si>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</si>
  <si>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</si>
  <si>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</si>
  <si>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</si>
  <si>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</si>
  <si>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</si>
  <si>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</si>
  <si>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</si>
  <si>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</si>
  <si>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</si>
  <si>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</si>
  <si>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</si>
  <si>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</si>
  <si>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</si>
  <si>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</si>
  <si>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</si>
  <si>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</si>
  <si>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</si>
  <si>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</si>
  <si>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</si>
  <si>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</si>
  <si>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</si>
  <si>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</si>
  <si>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</si>
  <si>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</si>
  <si>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</si>
  <si>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</si>
  <si>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</si>
  <si>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</si>
  <si>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</si>
  <si>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</si>
  <si>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</si>
  <si>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</si>
  <si>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</si>
  <si>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</si>
  <si>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</si>
  <si>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</si>
  <si>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</si>
  <si>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</si>
  <si>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</si>
  <si>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</si>
  <si>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</si>
  <si>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</si>
  <si>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</si>
  <si>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</si>
  <si>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</si>
  <si>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</si>
  <si>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</si>
  <si>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</si>
  <si>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</si>
  <si>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</si>
  <si>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</si>
  <si>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</si>
  <si>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</si>
  <si>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</si>
  <si>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</si>
  <si>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</si>
  <si>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</si>
  <si>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</si>
  <si>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</si>
  <si>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</si>
  <si>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</si>
  <si>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</si>
  <si>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</si>
  <si>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</si>
  <si>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</si>
  <si>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</si>
  <si>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</si>
  <si>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</si>
  <si>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</si>
  <si>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</si>
  <si>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</si>
  <si>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</si>
  <si>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</si>
  <si>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</si>
  <si>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</si>
  <si>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</si>
  <si>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</si>
  <si>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</si>
  <si>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</si>
  <si>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</si>
  <si>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</si>
  <si>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</si>
  <si>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</si>
  <si>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</si>
  <si>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</si>
  <si>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</si>
  <si>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</si>
  <si>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</si>
  <si>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</si>
  <si>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</si>
  <si>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</si>
  <si>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</si>
  <si>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</si>
  <si>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</si>
  <si>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</si>
  <si>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</si>
  <si>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</si>
  <si>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</si>
  <si>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</si>
  <si>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</si>
  <si>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</si>
  <si>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</si>
  <si>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</si>
  <si>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</si>
  <si>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</si>
  <si>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</si>
  <si>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</si>
  <si>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</si>
  <si>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</si>
  <si>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</si>
  <si>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</si>
  <si>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</si>
  <si>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</si>
  <si>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</si>
  <si>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</si>
  <si>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</si>
  <si>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</si>
  <si>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</si>
  <si>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</si>
  <si>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</si>
  <si>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</si>
  <si>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</si>
  <si>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</si>
  <si>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</si>
  <si>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</si>
  <si>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</si>
  <si>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</si>
  <si>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</si>
  <si>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</si>
  <si>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</si>
  <si>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</si>
  <si>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</si>
  <si>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</si>
  <si>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</si>
  <si>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</si>
  <si>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</si>
  <si>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</si>
  <si>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</si>
  <si>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</si>
  <si>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</si>
  <si>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</si>
  <si>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</si>
  <si>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</si>
  <si>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</si>
  <si>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</si>
  <si>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</si>
  <si>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</si>
  <si>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</si>
  <si>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</si>
  <si>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</si>
  <si>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</si>
  <si>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</si>
  <si>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</si>
  <si>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</si>
  <si>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</si>
  <si>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</si>
  <si>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</si>
  <si>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</si>
  <si>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</si>
  <si>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</si>
  <si>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</si>
  <si>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</si>
  <si>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</si>
  <si>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</si>
  <si>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</si>
  <si>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</si>
  <si>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</si>
  <si>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</si>
  <si>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</si>
  <si>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</si>
  <si>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</si>
  <si>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</si>
  <si>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</si>
  <si>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</si>
  <si>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</si>
  <si>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</si>
  <si>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</si>
  <si>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</si>
  <si>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</si>
  <si>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</si>
  <si>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</si>
  <si>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</si>
  <si>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</si>
  <si>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</si>
  <si>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</si>
  <si>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</si>
  <si>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</si>
  <si>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</si>
  <si>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</si>
  <si>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</si>
  <si>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</si>
  <si>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</si>
  <si>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</si>
  <si>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</si>
  <si>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</si>
  <si>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</si>
  <si>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</si>
  <si>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</si>
  <si>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</si>
  <si>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</si>
  <si>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</si>
  <si>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</si>
  <si>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</si>
  <si>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</si>
  <si>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</si>
  <si>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</si>
  <si>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</si>
  <si>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</si>
  <si>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</si>
  <si>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</si>
  <si>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</si>
  <si>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</si>
  <si>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</si>
  <si>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</si>
  <si>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</si>
  <si>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</si>
  <si>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</si>
  <si>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</si>
  <si>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</si>
  <si>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</si>
  <si>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</si>
  <si>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</si>
  <si>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</si>
  <si>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</si>
  <si>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</si>
  <si>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</si>
  <si>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</si>
  <si>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</si>
  <si>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</si>
  <si>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</si>
  <si>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</si>
  <si>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</si>
  <si>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</si>
  <si>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</si>
  <si>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</si>
  <si>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</si>
  <si>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</si>
  <si>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</si>
  <si>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</si>
  <si>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</si>
  <si>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</si>
  <si>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</si>
  <si>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</si>
  <si>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</si>
  <si>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</si>
  <si>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</si>
  <si>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</si>
  <si>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</si>
  <si>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</si>
  <si>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</si>
  <si>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</si>
  <si>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</si>
  <si>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</si>
  <si>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</si>
  <si>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</si>
  <si>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</si>
  <si>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</si>
  <si>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</si>
  <si>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</si>
  <si>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</si>
  <si>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</si>
  <si>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</si>
  <si>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</si>
  <si>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</si>
  <si>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</si>
  <si>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</si>
  <si>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</si>
  <si>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</si>
  <si>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</si>
  <si>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</si>
  <si>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</si>
  <si>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</si>
  <si>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</si>
  <si>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</si>
  <si>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</si>
  <si>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</si>
  <si>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</si>
  <si>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</si>
  <si>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</si>
  <si>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</si>
  <si>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</si>
  <si>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</si>
  <si>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</si>
  <si>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</si>
  <si>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</si>
  <si>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</si>
  <si>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</si>
  <si>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</si>
  <si>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</si>
  <si>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</si>
  <si>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</si>
  <si>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</si>
  <si>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</si>
  <si>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</si>
  <si>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</si>
  <si>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</si>
  <si>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</si>
  <si>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</si>
  <si>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</si>
  <si>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</si>
  <si>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</si>
  <si>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</si>
  <si>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</si>
  <si>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</si>
  <si>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</si>
  <si>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</si>
  <si>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</si>
  <si>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</si>
  <si>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</si>
  <si>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</si>
  <si>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</si>
  <si>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</si>
  <si>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</si>
  <si>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</si>
  <si>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</si>
  <si>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</si>
  <si>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</si>
  <si>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</si>
  <si>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</si>
  <si>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</si>
  <si>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</si>
  <si>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</si>
  <si>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</si>
  <si>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</si>
  <si>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</si>
  <si>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</si>
  <si>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</si>
  <si>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</si>
  <si>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</si>
  <si>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</si>
  <si>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</si>
  <si>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</si>
  <si>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</si>
  <si>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</si>
  <si>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</si>
  <si>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</si>
  <si>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</si>
  <si>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</si>
  <si>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</si>
  <si>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</si>
  <si>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</si>
  <si>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</si>
  <si>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</si>
  <si>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</si>
  <si>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</si>
  <si>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</si>
  <si>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</si>
  <si>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</si>
  <si>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</si>
  <si>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</si>
  <si>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</si>
  <si>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</si>
  <si>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</si>
  <si>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</si>
  <si>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</si>
  <si>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</si>
  <si>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</si>
  <si>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</si>
  <si>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</si>
  <si>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</si>
  <si>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</si>
  <si>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</si>
  <si>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</si>
  <si>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</si>
  <si>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</si>
  <si>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</si>
  <si>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</si>
  <si>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</si>
  <si>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</si>
  <si>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</si>
  <si>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</si>
  <si>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</si>
  <si>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</si>
  <si>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</si>
  <si>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</si>
  <si>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</si>
  <si>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</si>
  <si>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</si>
  <si>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</si>
  <si>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</si>
  <si>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</si>
  <si>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</si>
  <si>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</si>
  <si>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</si>
  <si>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</si>
  <si>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</si>
  <si>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</si>
  <si>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</si>
  <si>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</si>
  <si>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</si>
  <si>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</si>
  <si>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</si>
  <si>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</si>
  <si>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</si>
  <si>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</si>
  <si>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</si>
  <si>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</si>
  <si>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</si>
  <si>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</si>
  <si>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</si>
  <si>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</si>
  <si>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</si>
  <si>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</si>
  <si>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</si>
  <si>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</si>
  <si>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</si>
  <si>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</si>
  <si>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</si>
  <si>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</si>
  <si>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</si>
  <si>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</si>
  <si>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</si>
  <si>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</si>
  <si>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</si>
  <si>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</si>
  <si>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</si>
  <si>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</si>
  <si>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</si>
  <si>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</si>
  <si>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</si>
  <si>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</si>
  <si>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</si>
  <si>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</si>
  <si>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</si>
  <si>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</si>
  <si>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</si>
  <si>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</si>
  <si>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</si>
  <si>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</si>
  <si>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</si>
  <si>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</si>
  <si>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</si>
  <si>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</si>
  <si>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</si>
  <si>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</si>
  <si>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</si>
  <si>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</si>
  <si>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</si>
  <si>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</si>
  <si>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</si>
  <si>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</si>
  <si>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</si>
  <si>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</si>
  <si>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</si>
  <si>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</si>
  <si>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</si>
  <si>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</si>
  <si>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</si>
  <si>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</si>
  <si>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</si>
  <si>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</si>
  <si>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</si>
  <si>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</si>
  <si>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</si>
  <si>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</si>
  <si>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</si>
  <si>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</si>
  <si>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</si>
  <si>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</si>
  <si>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</si>
  <si>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</si>
  <si>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</si>
  <si>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</si>
  <si>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</si>
  <si>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</si>
  <si>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</si>
  <si>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</si>
  <si>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</si>
  <si>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</si>
  <si>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</si>
  <si>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</si>
  <si>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</si>
  <si>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</si>
  <si>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</si>
  <si>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</si>
  <si>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</si>
  <si>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</si>
  <si>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</si>
  <si>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</si>
  <si>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</si>
  <si>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</si>
  <si>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</si>
  <si>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</si>
  <si>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</si>
  <si>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</si>
  <si>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</si>
  <si>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</si>
  <si>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</si>
  <si>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</si>
  <si>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</si>
  <si>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</si>
  <si>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</si>
  <si>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</si>
  <si>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</si>
  <si>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</si>
  <si>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</si>
  <si>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</si>
  <si>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</si>
  <si>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</si>
  <si>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</si>
  <si>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</si>
  <si>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</si>
  <si>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</si>
  <si>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</si>
  <si>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</si>
  <si>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</si>
  <si>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</si>
  <si>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</si>
  <si>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</si>
  <si>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</si>
  <si>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</si>
  <si>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</si>
  <si>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</si>
  <si>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</si>
  <si>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</si>
  <si>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</si>
  <si>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</si>
  <si>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</si>
  <si>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</si>
  <si>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</si>
  <si>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</si>
  <si>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</si>
  <si>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</si>
  <si>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</si>
  <si>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</si>
  <si>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</si>
  <si>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</si>
  <si>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</si>
  <si>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</si>
  <si>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</si>
  <si>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</si>
  <si>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</si>
  <si>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</si>
  <si>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</si>
  <si>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</si>
  <si>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</si>
  <si>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</si>
  <si>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</si>
  <si>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</si>
  <si>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</si>
  <si>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</si>
  <si>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</si>
  <si>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</si>
  <si>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</si>
  <si>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</si>
  <si>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</si>
  <si>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</si>
  <si>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</si>
  <si>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</si>
  <si>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</si>
  <si>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</si>
  <si>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</si>
  <si>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</si>
  <si>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</si>
  <si>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</si>
  <si>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</si>
  <si>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</si>
  <si>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</si>
  <si>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</si>
  <si>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</si>
  <si>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</si>
  <si>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</si>
  <si>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</si>
  <si>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</si>
  <si>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</si>
  <si>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</si>
  <si>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</si>
  <si>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</si>
  <si>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</si>
  <si>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</si>
  <si>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</si>
  <si>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</si>
  <si>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</si>
  <si>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</si>
  <si>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</si>
  <si>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</si>
  <si>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</si>
  <si>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</si>
  <si>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</si>
  <si>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</si>
  <si>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</si>
  <si>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</si>
  <si>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</si>
  <si>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</si>
  <si>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</si>
  <si>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</si>
  <si>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</si>
  <si>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</si>
  <si>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</si>
  <si>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</si>
  <si>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</si>
  <si>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</si>
  <si>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</si>
  <si>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</si>
  <si>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</si>
  <si>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</si>
  <si>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</si>
  <si>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</si>
  <si>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</si>
  <si>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</si>
  <si>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</si>
  <si>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</si>
  <si>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</si>
  <si>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</si>
  <si>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</si>
  <si>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</si>
  <si>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</si>
  <si>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</si>
  <si>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</si>
  <si>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</si>
  <si>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</si>
  <si>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</si>
  <si>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</si>
  <si>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</si>
  <si>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</si>
  <si>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</si>
  <si>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</si>
  <si>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</si>
  <si>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</si>
  <si>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</si>
  <si>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</si>
  <si>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</si>
  <si>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</si>
  <si>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</si>
  <si>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</si>
  <si>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</si>
  <si>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</si>
  <si>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</si>
  <si>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</si>
  <si>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</si>
  <si>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</si>
  <si>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</si>
  <si>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</si>
  <si>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</si>
  <si>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</si>
  <si>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</si>
  <si>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</si>
  <si>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</si>
  <si>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</si>
  <si>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</si>
  <si>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</si>
  <si>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</si>
  <si>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</si>
  <si>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</si>
  <si>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</si>
  <si>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</si>
  <si>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</si>
  <si>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</si>
  <si>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</si>
  <si>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</si>
  <si>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</si>
  <si>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</si>
  <si>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</si>
  <si>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</si>
  <si>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</si>
  <si>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</si>
  <si>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</si>
  <si>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</si>
  <si>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</si>
  <si>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</si>
  <si>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</si>
  <si>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</si>
  <si>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</si>
  <si>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</si>
  <si>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</si>
  <si>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</si>
  <si>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</si>
  <si>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</si>
  <si>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</si>
  <si>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</si>
  <si>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</si>
  <si>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</si>
  <si>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</si>
  <si>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</si>
  <si>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</si>
  <si>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</si>
  <si>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</si>
  <si>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</si>
  <si>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</si>
  <si>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</si>
  <si>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</si>
  <si>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</si>
  <si>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</si>
  <si>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</si>
  <si>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</si>
  <si>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</si>
  <si>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</si>
  <si>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</si>
  <si>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</si>
  <si>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</si>
  <si>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</si>
  <si>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</si>
  <si>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</si>
  <si>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</si>
  <si>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</si>
  <si>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</si>
  <si>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</si>
  <si>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</si>
  <si>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</si>
  <si>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</si>
  <si>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</si>
  <si>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</si>
  <si>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</si>
  <si>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</si>
  <si>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</si>
  <si>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</si>
  <si>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</si>
  <si>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</si>
  <si>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</si>
  <si>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</si>
  <si>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</si>
  <si>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</si>
  <si>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</si>
  <si>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</si>
  <si>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</si>
  <si>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</si>
  <si>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</si>
  <si>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</si>
  <si>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</si>
  <si>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</si>
  <si>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</si>
  <si>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</si>
  <si>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</si>
  <si>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</si>
  <si>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</si>
  <si>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</si>
  <si>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</si>
  <si>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</si>
  <si>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</si>
  <si>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</si>
  <si>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</si>
  <si>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</si>
  <si>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</si>
  <si>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</si>
  <si>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</si>
  <si>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</si>
  <si>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</si>
  <si>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</si>
  <si>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</si>
  <si>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</si>
  <si>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</si>
  <si>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</si>
  <si>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</si>
  <si>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</si>
  <si>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</si>
  <si>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</si>
  <si>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</si>
  <si>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</si>
  <si>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</si>
  <si>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</si>
  <si>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</si>
  <si>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</si>
  <si>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</si>
  <si>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</si>
  <si>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</si>
  <si>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</si>
  <si>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</si>
  <si>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</si>
  <si>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</si>
  <si>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</si>
  <si>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</si>
  <si>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</si>
  <si>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</si>
  <si>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</si>
  <si>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</si>
  <si>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</si>
  <si>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</si>
  <si>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</si>
  <si>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</si>
  <si>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</si>
  <si>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</si>
  <si>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</si>
  <si>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</si>
  <si>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</si>
  <si>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</si>
  <si>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</si>
  <si>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</si>
  <si>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</si>
  <si>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</si>
  <si>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</si>
  <si>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</si>
  <si>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</si>
  <si>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</si>
  <si>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</si>
  <si>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</si>
  <si>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</si>
  <si>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</si>
  <si>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</si>
  <si>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</si>
  <si>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</si>
  <si>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</si>
  <si>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</si>
  <si>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</si>
  <si>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</si>
  <si>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</si>
  <si>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</si>
  <si>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</si>
  <si>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</si>
  <si>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</si>
  <si>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</si>
  <si>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</si>
  <si>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</si>
  <si>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</si>
  <si>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</si>
  <si>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</si>
  <si>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</si>
  <si>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</si>
  <si>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</si>
  <si>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</si>
  <si>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</si>
  <si>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</si>
  <si>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</si>
  <si>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</si>
  <si>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</si>
  <si>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</si>
  <si>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</si>
  <si>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</si>
  <si>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</si>
  <si>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</si>
  <si>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</si>
  <si>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</si>
  <si>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</si>
  <si>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</si>
  <si>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</si>
  <si>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</si>
  <si>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</si>
  <si>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</si>
  <si>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</si>
  <si>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</si>
  <si>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</si>
  <si>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</si>
  <si>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</si>
  <si>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</si>
  <si>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</si>
  <si>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</si>
  <si>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</si>
  <si>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</si>
  <si>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</si>
  <si>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</si>
  <si>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</si>
  <si>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</si>
  <si>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</si>
  <si>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</si>
  <si>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</si>
  <si>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</si>
  <si>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</si>
  <si>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</si>
  <si>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</si>
  <si>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</si>
  <si>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</si>
  <si>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</si>
  <si>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</si>
  <si>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</si>
  <si>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</si>
  <si>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</si>
  <si>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</si>
  <si>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</si>
  <si>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</si>
  <si>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</si>
  <si>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</si>
  <si>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</si>
  <si>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</si>
  <si>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</si>
  <si>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</si>
  <si>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</si>
  <si>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</si>
  <si>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</si>
  <si>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</si>
  <si>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</si>
  <si>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</si>
  <si>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</si>
  <si>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</si>
  <si>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</si>
  <si>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</si>
  <si>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</si>
  <si>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</si>
  <si>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</si>
  <si>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</si>
  <si>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</si>
  <si>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</si>
  <si>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</si>
  <si>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</si>
  <si>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</si>
  <si>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</si>
  <si>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</si>
  <si>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</si>
  <si>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</si>
  <si>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</si>
  <si>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</si>
  <si>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</si>
  <si>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</si>
  <si>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</si>
  <si>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</si>
  <si>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</si>
  <si>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</si>
  <si>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</si>
  <si>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</si>
  <si>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</si>
  <si>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</si>
  <si>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</si>
  <si>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</si>
  <si>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</si>
  <si>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</si>
  <si>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</si>
  <si>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</si>
  <si>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</si>
  <si>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</si>
  <si>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</si>
  <si>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</si>
  <si>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</si>
  <si>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</si>
  <si>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</si>
  <si>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</si>
  <si>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</si>
  <si>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</si>
  <si>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</si>
  <si>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</si>
  <si>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</si>
  <si>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</si>
  <si>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</si>
  <si>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</si>
  <si>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</si>
  <si>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</si>
  <si>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</si>
  <si>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</si>
  <si>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</si>
  <si>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</si>
  <si>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</si>
  <si>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</si>
  <si>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</si>
  <si>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</si>
  <si>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</si>
  <si>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</si>
  <si>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</si>
  <si>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</si>
  <si>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</si>
  <si>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</si>
  <si>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</si>
  <si>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</si>
  <si>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</si>
  <si>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</si>
  <si>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</si>
  <si>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</si>
  <si>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</si>
  <si>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</si>
  <si>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</si>
  <si>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</si>
  <si>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</si>
  <si>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</si>
  <si>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</si>
  <si>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</si>
  <si>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</si>
  <si>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</si>
  <si>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</si>
  <si>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</si>
  <si>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</si>
  <si>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</si>
  <si>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</si>
  <si>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</si>
  <si>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</si>
  <si>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</si>
  <si>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</si>
  <si>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</si>
  <si>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</si>
  <si>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</si>
  <si>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</si>
  <si>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</si>
  <si>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</si>
  <si>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</si>
  <si>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</si>
  <si>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</si>
  <si>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</si>
  <si>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</si>
  <si>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</si>
  <si>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</si>
  <si>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</si>
  <si>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</si>
  <si>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</si>
  <si>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</si>
  <si>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</si>
  <si>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</si>
  <si>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</si>
  <si>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</si>
  <si>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</si>
  <si>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</si>
  <si>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</si>
  <si>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</si>
  <si>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</si>
  <si>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</si>
  <si>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</si>
  <si>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</si>
  <si>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</si>
  <si>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</si>
  <si>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</si>
  <si>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</si>
  <si>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</si>
  <si>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</si>
  <si>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</si>
  <si>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</si>
  <si>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</si>
  <si>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</si>
  <si>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</si>
  <si>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</si>
  <si>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</si>
  <si>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</si>
  <si>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</si>
  <si>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</si>
  <si>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</si>
  <si>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</si>
  <si>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</si>
  <si>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</si>
  <si>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</si>
  <si>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</si>
  <si>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</si>
  <si>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</si>
  <si>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</si>
  <si>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</si>
  <si>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</si>
  <si>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</si>
  <si>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</si>
  <si>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</si>
  <si>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</si>
  <si>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</si>
  <si>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</si>
  <si>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</si>
  <si>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</si>
  <si>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</si>
  <si>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</si>
  <si>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</si>
  <si>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</si>
  <si>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</si>
  <si>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</si>
  <si>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</si>
  <si>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</si>
  <si>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</si>
  <si>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</si>
  <si>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</si>
  <si>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</si>
  <si>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</si>
  <si>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</si>
  <si>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</si>
  <si>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</si>
  <si>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</si>
  <si>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</si>
  <si>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</si>
  <si>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</si>
  <si>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</si>
  <si>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</si>
  <si>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</si>
  <si>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</si>
  <si>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</si>
  <si>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</si>
  <si>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</si>
  <si>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</si>
  <si>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</si>
  <si>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</si>
  <si>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</si>
  <si>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</si>
  <si>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</si>
  <si>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</si>
  <si>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</si>
  <si>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</si>
  <si>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</si>
  <si>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</si>
  <si>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</si>
  <si>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</si>
  <si>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</si>
  <si>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</si>
  <si>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</si>
  <si>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</si>
  <si>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</si>
  <si>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</si>
  <si>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</si>
  <si>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</si>
  <si>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</si>
  <si>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</si>
  <si>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</si>
  <si>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</si>
  <si>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</si>
  <si>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</si>
  <si>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</si>
  <si>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</si>
  <si>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</si>
  <si>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</si>
  <si>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</si>
  <si>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</si>
  <si>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</si>
  <si>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</si>
  <si>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</si>
  <si>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</si>
  <si>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</si>
  <si>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</si>
  <si>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</si>
  <si>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</si>
  <si>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</si>
  <si>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</si>
  <si>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</si>
  <si>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</si>
  <si>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</si>
  <si>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</si>
  <si>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</si>
  <si>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</si>
  <si>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</si>
  <si>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</si>
  <si>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</si>
  <si>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</si>
  <si>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</si>
  <si>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</si>
  <si>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</si>
  <si>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</si>
  <si>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</si>
  <si>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</si>
  <si>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</si>
  <si>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</si>
  <si>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</si>
  <si>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</si>
  <si>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</si>
  <si>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</si>
  <si>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</si>
  <si>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</si>
  <si>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</si>
  <si>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</si>
  <si>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</si>
  <si>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</si>
  <si>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</si>
  <si>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</si>
  <si>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</si>
  <si>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</si>
  <si>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</si>
  <si>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</si>
  <si>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</si>
  <si>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</si>
  <si>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</si>
  <si>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</si>
  <si>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</si>
  <si>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</si>
  <si>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</si>
  <si>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</si>
  <si>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</si>
  <si>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</si>
  <si>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</si>
  <si>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</si>
  <si>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</si>
  <si>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</si>
  <si>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</si>
  <si>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</si>
  <si>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</si>
  <si>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</si>
  <si>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</si>
  <si>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</si>
  <si>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</si>
  <si>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</si>
  <si>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</si>
  <si>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</si>
  <si>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</si>
  <si>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</si>
  <si>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</si>
  <si>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</si>
  <si>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</si>
  <si>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</si>
  <si>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</si>
  <si>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</si>
  <si>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</si>
  <si>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</si>
  <si>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</si>
  <si>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</si>
  <si>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</si>
  <si>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</si>
  <si>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</si>
  <si>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</si>
  <si>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</si>
  <si>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</si>
  <si>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</si>
  <si>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</si>
  <si>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</si>
  <si>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</si>
  <si>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</si>
  <si>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</si>
  <si>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</si>
  <si>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</si>
  <si>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</si>
  <si>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</si>
  <si>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</si>
  <si>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</si>
  <si>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</si>
  <si>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</si>
  <si>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</si>
  <si>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</si>
  <si>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</si>
  <si>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</si>
  <si>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</si>
  <si>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</si>
  <si>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</si>
  <si>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</si>
  <si>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</si>
  <si>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</si>
  <si>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</si>
  <si>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</si>
  <si>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</si>
  <si>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</si>
  <si>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</si>
  <si>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</si>
  <si>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</si>
  <si>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</si>
  <si>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</si>
  <si>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</si>
  <si>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</si>
  <si>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</si>
  <si>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</si>
  <si>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</si>
  <si>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</si>
  <si>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</si>
  <si>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</si>
  <si>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</si>
  <si>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</si>
  <si>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</si>
  <si>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</si>
  <si>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</si>
  <si>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</si>
  <si>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</si>
  <si>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</si>
  <si>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</si>
  <si>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</si>
  <si>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</si>
  <si>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</si>
  <si>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</si>
  <si>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</si>
  <si>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</si>
  <si>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</si>
  <si>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</si>
  <si>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</si>
  <si>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</si>
  <si>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</si>
  <si>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</si>
  <si>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</si>
  <si>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</si>
  <si>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</si>
  <si>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</si>
  <si>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</si>
  <si>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</si>
  <si>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</si>
  <si>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</si>
  <si>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</si>
  <si>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</si>
  <si>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</si>
  <si>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</si>
  <si>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</si>
  <si>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</si>
  <si>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</si>
  <si>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</si>
  <si>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</si>
  <si>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</si>
  <si>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</si>
  <si>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</si>
  <si>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</si>
  <si>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</si>
  <si>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</si>
  <si>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</si>
  <si>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</si>
  <si>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</si>
  <si>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</si>
  <si>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</si>
  <si>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</si>
  <si>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</si>
  <si>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</si>
  <si>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</si>
  <si>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</si>
  <si>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</si>
  <si>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</si>
  <si>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</si>
  <si>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</si>
  <si>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</si>
  <si>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</si>
  <si>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</si>
  <si>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</si>
  <si>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</si>
  <si>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</si>
  <si>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</si>
  <si>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</si>
  <si>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</si>
  <si>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</si>
  <si>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</si>
  <si>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</si>
  <si>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</si>
  <si>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</si>
  <si>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</si>
  <si>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</si>
  <si>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</si>
  <si>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</si>
  <si>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</si>
  <si>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</si>
  <si>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</si>
  <si>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</si>
  <si>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</si>
  <si>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</si>
  <si>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</si>
  <si>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</si>
  <si>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</si>
  <si>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</si>
  <si>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</si>
  <si>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</si>
  <si>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</si>
  <si>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</si>
  <si>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</si>
  <si>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</si>
  <si>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</si>
  <si>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</si>
  <si>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</si>
  <si>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</si>
  <si>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</si>
  <si>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</si>
  <si>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</si>
  <si>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</si>
  <si>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</si>
  <si>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</si>
  <si>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</si>
  <si>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</si>
  <si>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</si>
  <si>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</si>
  <si>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</si>
  <si>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</si>
  <si>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</si>
  <si>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</si>
  <si>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</si>
  <si>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</si>
  <si>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</si>
  <si>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</si>
  <si>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</si>
  <si>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</si>
  <si>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</si>
  <si>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</si>
  <si>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</si>
  <si>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</si>
  <si>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</si>
  <si>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</si>
  <si>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</si>
  <si>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</si>
  <si>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</si>
  <si>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</si>
  <si>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</si>
  <si>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</si>
  <si>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</si>
  <si>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</si>
  <si>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</si>
  <si>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</si>
  <si>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</si>
  <si>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</si>
  <si>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</si>
  <si>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</si>
  <si>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</si>
  <si>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</si>
  <si>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</si>
  <si>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</si>
  <si>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</si>
  <si>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</si>
  <si>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</si>
  <si>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</si>
  <si>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</si>
  <si>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</si>
  <si>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</si>
  <si>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</si>
  <si>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</si>
  <si>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</si>
  <si>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</si>
  <si>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</si>
  <si>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</si>
  <si>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</si>
  <si>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</si>
  <si>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</si>
  <si>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</si>
  <si>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</si>
  <si>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</si>
  <si>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</si>
  <si>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</si>
  <si>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</si>
  <si>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</si>
  <si>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</si>
  <si>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</si>
  <si>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</si>
  <si>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</si>
  <si>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</si>
  <si>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</si>
  <si>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</si>
  <si>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</si>
  <si>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</si>
  <si>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</si>
  <si>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</si>
  <si>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</si>
  <si>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</si>
  <si>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</si>
  <si>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</si>
  <si>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</si>
  <si>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</si>
  <si>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</si>
  <si>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</si>
  <si>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</si>
  <si>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</si>
  <si>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</si>
  <si>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</si>
  <si>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</si>
  <si>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</si>
  <si>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</si>
  <si>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</si>
  <si>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</si>
  <si>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</si>
  <si>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</si>
  <si>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</si>
  <si>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</si>
  <si>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</si>
  <si>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</si>
  <si>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</si>
  <si>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</si>
  <si>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</si>
  <si>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</si>
  <si>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</si>
  <si>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</si>
  <si>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</si>
  <si>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</si>
  <si>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</si>
  <si>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</si>
  <si>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</si>
  <si>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</si>
  <si>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</si>
  <si>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</si>
  <si>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</si>
  <si>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</si>
  <si>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</si>
  <si>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</si>
  <si>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</si>
  <si>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</si>
  <si>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</si>
  <si>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</si>
  <si>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</si>
  <si>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</si>
  <si>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</si>
  <si>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</si>
  <si>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</si>
  <si>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</si>
  <si>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</si>
  <si>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</si>
  <si>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</si>
  <si>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</si>
  <si>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</si>
  <si>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</si>
  <si>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</si>
  <si>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</si>
  <si>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</si>
  <si>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</si>
  <si>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</si>
  <si>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</si>
  <si>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</si>
  <si>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</si>
  <si>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</si>
  <si>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</si>
  <si>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</si>
  <si>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</si>
  <si>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</si>
  <si>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</si>
  <si>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</si>
  <si>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</si>
  <si>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</si>
  <si>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</si>
  <si>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</si>
  <si>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</si>
  <si>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</si>
  <si>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</si>
  <si>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</si>
  <si>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</si>
  <si>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</si>
  <si>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</si>
  <si>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</si>
  <si>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</si>
  <si>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</si>
  <si>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</si>
  <si>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</si>
  <si>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</si>
  <si>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</si>
  <si>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</si>
  <si>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</si>
  <si>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</si>
  <si>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</si>
  <si>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</si>
  <si>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</si>
  <si>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</si>
  <si>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</si>
  <si>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</si>
  <si>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</si>
  <si>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</si>
  <si>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</si>
  <si>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</si>
  <si>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</si>
  <si>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</si>
  <si>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</si>
  <si>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</si>
  <si>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</si>
  <si>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</si>
  <si>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</si>
  <si>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</si>
  <si>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</si>
  <si>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</si>
  <si>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</si>
  <si>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</si>
  <si>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</si>
  <si>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</si>
  <si>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</si>
  <si>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</si>
  <si>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</si>
  <si>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</si>
  <si>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</si>
  <si>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</si>
  <si>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</si>
  <si>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</si>
  <si>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</si>
  <si>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</si>
  <si>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</si>
  <si>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</si>
  <si>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</si>
  <si>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</si>
  <si>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</si>
  <si>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</si>
  <si>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</si>
  <si>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</si>
  <si>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</si>
  <si>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</si>
  <si>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</si>
  <si>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</si>
  <si>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</si>
  <si>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</si>
  <si>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</si>
  <si>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</si>
  <si>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</si>
  <si>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</si>
  <si>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</si>
  <si>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</si>
  <si>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</si>
  <si>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</si>
  <si>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</si>
  <si>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</si>
  <si>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</si>
  <si>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</si>
  <si>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</si>
  <si>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</si>
  <si>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</si>
  <si>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</si>
  <si>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</si>
  <si>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</si>
  <si>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</si>
  <si>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</si>
  <si>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</si>
  <si>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</si>
  <si>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</si>
  <si>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</si>
  <si>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</si>
  <si>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</si>
  <si>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</si>
  <si>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</si>
  <si>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</si>
  <si>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</si>
  <si>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</si>
  <si>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</si>
  <si>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</si>
  <si>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</si>
  <si>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</si>
  <si>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</si>
  <si>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</si>
  <si>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</si>
  <si>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</si>
  <si>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</si>
  <si>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</si>
  <si>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</si>
  <si>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</si>
  <si>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</si>
  <si>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</si>
  <si>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</si>
  <si>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</si>
  <si>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</si>
  <si>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</si>
  <si>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</si>
  <si>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</si>
  <si>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</si>
  <si>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</si>
  <si>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</si>
  <si>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</si>
  <si>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</si>
  <si>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</si>
  <si>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</si>
  <si>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</si>
  <si>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</si>
  <si>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</si>
  <si>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</si>
  <si>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</si>
  <si>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</si>
  <si>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</si>
  <si>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</si>
  <si>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</si>
  <si>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</si>
  <si>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</si>
  <si>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</si>
  <si>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</si>
  <si>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</si>
  <si>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</si>
  <si>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</si>
  <si>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</si>
  <si>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</si>
  <si>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</si>
  <si>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</si>
  <si>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</si>
  <si>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</si>
  <si>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</si>
  <si>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</si>
  <si>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</si>
  <si>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</si>
  <si>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</si>
  <si>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</si>
  <si>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</si>
  <si>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</si>
  <si>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</si>
  <si>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</si>
  <si>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</si>
  <si>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</si>
  <si>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</si>
  <si>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</si>
  <si>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</si>
  <si>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</si>
  <si>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</si>
  <si>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</si>
  <si>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</si>
  <si>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</si>
  <si>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</si>
  <si>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</si>
  <si>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</si>
  <si>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</si>
  <si>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</si>
  <si>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</si>
  <si>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</si>
  <si>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</si>
  <si>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</si>
  <si>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</si>
  <si>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</si>
  <si>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</si>
  <si>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</si>
  <si>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</si>
  <si>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</si>
  <si>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</si>
  <si>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</si>
  <si>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</si>
  <si>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</si>
  <si>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</si>
  <si>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</si>
  <si>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</si>
  <si>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</si>
  <si>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</si>
  <si>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</si>
  <si>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</si>
  <si>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</si>
  <si>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</si>
  <si>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</si>
  <si>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</si>
  <si>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</si>
  <si>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</si>
  <si>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</si>
  <si>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</si>
  <si>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</si>
  <si>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</si>
  <si>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</si>
  <si>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</si>
  <si>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</si>
  <si>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</si>
  <si>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</si>
  <si>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</si>
  <si>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</si>
  <si>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</si>
  <si>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</si>
  <si>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</si>
  <si>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</si>
  <si>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</si>
  <si>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</si>
  <si>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</si>
  <si>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</si>
  <si>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</si>
  <si>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</si>
  <si>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</si>
  <si>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</si>
  <si>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</si>
  <si>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</si>
  <si>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</si>
  <si>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</si>
  <si>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</si>
  <si>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</si>
  <si>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</si>
  <si>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</si>
  <si>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</si>
  <si>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</si>
  <si>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</si>
  <si>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</si>
  <si>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</si>
  <si>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</si>
  <si>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</si>
  <si>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</si>
  <si>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</si>
  <si>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</si>
  <si>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</si>
  <si>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</si>
  <si>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</si>
  <si>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</si>
  <si>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</si>
  <si>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</si>
  <si>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</si>
  <si>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</si>
  <si>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</si>
  <si>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</si>
  <si>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</si>
  <si>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</si>
  <si>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</si>
  <si>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</si>
  <si>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</si>
  <si>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</si>
  <si>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</si>
  <si>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</si>
  <si>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</si>
  <si>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</si>
  <si>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</si>
  <si>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</si>
  <si>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</si>
  <si>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</si>
  <si>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</si>
  <si>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</si>
  <si>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</si>
  <si>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</si>
  <si>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</si>
  <si>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</si>
  <si>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</si>
  <si>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</si>
  <si>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</si>
  <si>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</si>
  <si>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</si>
  <si>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</si>
  <si>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</si>
  <si>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</si>
  <si>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</si>
  <si>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</si>
  <si>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</si>
  <si>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</si>
  <si>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</si>
  <si>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</si>
  <si>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</si>
  <si>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</si>
  <si>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</si>
  <si>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</si>
  <si>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</si>
  <si>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</si>
  <si>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</si>
  <si>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</si>
  <si>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</si>
  <si>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</si>
  <si>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</si>
  <si>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</si>
  <si>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</si>
  <si>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</si>
  <si>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</si>
  <si>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</si>
  <si>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</si>
  <si>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</si>
  <si>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</si>
  <si>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</si>
  <si>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</si>
  <si>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</si>
  <si>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</si>
  <si>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</si>
  <si>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</si>
  <si>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</si>
  <si>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</si>
  <si>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</si>
  <si>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</si>
  <si>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</si>
  <si>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</si>
  <si>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</si>
  <si>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</si>
  <si>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</si>
  <si>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</si>
  <si>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</si>
  <si>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</si>
  <si>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</si>
  <si>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</si>
  <si>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</si>
  <si>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</si>
  <si>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</si>
  <si>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</si>
  <si>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</si>
  <si>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</si>
  <si>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</si>
  <si>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</si>
  <si>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</si>
  <si>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</si>
  <si>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</si>
  <si>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</si>
  <si>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</si>
  <si>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</si>
  <si>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</si>
  <si>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</si>
  <si>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</si>
  <si>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</si>
  <si>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</si>
  <si>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</si>
  <si>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</si>
  <si>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</si>
  <si>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</si>
  <si>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</si>
  <si>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</si>
  <si>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</si>
  <si>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</si>
  <si>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</si>
  <si>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</si>
  <si>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</si>
  <si>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</si>
  <si>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</si>
  <si>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</si>
  <si>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</si>
  <si>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</si>
  <si>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</si>
  <si>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</si>
  <si>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</si>
  <si>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</si>
  <si>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</si>
  <si>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</si>
  <si>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</si>
  <si>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</si>
  <si>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</si>
  <si>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</si>
  <si>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</si>
  <si>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</si>
  <si>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</si>
  <si>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</si>
  <si>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</si>
  <si>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</si>
  <si>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</si>
  <si>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</si>
  <si>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</si>
  <si>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</si>
  <si>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</si>
  <si>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</si>
  <si>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</si>
  <si>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</si>
  <si>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</si>
  <si>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</si>
  <si>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</si>
  <si>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</si>
  <si>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</si>
  <si>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</si>
  <si>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</si>
  <si>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</si>
  <si>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</si>
  <si>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</si>
  <si>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</si>
  <si>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</si>
  <si>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</si>
  <si>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</si>
  <si>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</si>
  <si>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</si>
  <si>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</si>
  <si>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</si>
  <si>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</si>
  <si>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</si>
  <si>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</si>
  <si>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</si>
  <si>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</si>
  <si>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</si>
  <si>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</si>
  <si>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</si>
  <si>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</si>
  <si>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</si>
  <si>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</si>
  <si>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</si>
  <si>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</si>
  <si>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</si>
  <si>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</si>
  <si>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</si>
  <si>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</si>
  <si>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</si>
  <si>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</si>
  <si>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</si>
  <si>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</si>
  <si>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</si>
  <si>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</si>
  <si>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</si>
  <si>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</si>
  <si>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</si>
  <si>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</si>
  <si>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</si>
  <si>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</si>
  <si>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</si>
  <si>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</si>
  <si>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</si>
  <si>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</si>
  <si>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</si>
  <si>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</si>
  <si>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</si>
  <si>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</si>
  <si>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</si>
  <si>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</si>
  <si>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</si>
  <si>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</si>
  <si>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</si>
  <si>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</si>
  <si>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</si>
  <si>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</si>
  <si>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</si>
  <si>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</si>
  <si>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</si>
  <si>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</si>
  <si>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</si>
  <si>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</si>
  <si>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</si>
  <si>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</si>
  <si>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</si>
  <si>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</si>
  <si>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</si>
  <si>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</si>
  <si>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</si>
  <si>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</si>
  <si>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</si>
  <si>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</si>
  <si>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</si>
  <si>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</si>
  <si>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</si>
  <si>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</si>
  <si>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</si>
  <si>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</si>
  <si>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</si>
  <si>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</si>
  <si>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</si>
  <si>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</si>
  <si>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</si>
  <si>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</si>
  <si>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</si>
  <si>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</si>
  <si>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</si>
  <si>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</si>
  <si>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</si>
  <si>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</si>
  <si>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</si>
  <si>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</si>
  <si>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</si>
  <si>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</si>
  <si>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</si>
  <si>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</si>
  <si>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</si>
  <si>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</si>
  <si>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</si>
  <si>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</si>
  <si>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</si>
  <si>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</si>
  <si>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</si>
  <si>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</si>
  <si>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</si>
  <si>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</si>
  <si>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</si>
  <si>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</si>
  <si>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</si>
  <si>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</si>
  <si>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</si>
  <si>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</si>
  <si>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</si>
  <si>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</si>
  <si>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</si>
  <si>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</si>
  <si>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</si>
  <si>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</si>
  <si>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</si>
  <si>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</si>
  <si>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</si>
  <si>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</si>
  <si>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</si>
  <si>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</si>
  <si>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</si>
  <si>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</si>
  <si>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</si>
  <si>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</si>
  <si>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</si>
  <si>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</si>
  <si>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</si>
  <si>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</si>
  <si>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</si>
  <si>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</si>
  <si>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</si>
  <si>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</si>
  <si>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</si>
  <si>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</si>
  <si>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</si>
  <si>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</si>
  <si>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</si>
  <si>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</si>
  <si>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</si>
  <si>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</si>
  <si>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</si>
  <si>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</si>
  <si>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</si>
  <si>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</si>
  <si>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</si>
  <si>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</si>
  <si>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</si>
  <si>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</si>
  <si>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</si>
  <si>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</si>
  <si>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</si>
  <si>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</si>
  <si>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</si>
  <si>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</si>
  <si>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</si>
  <si>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</si>
  <si>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</si>
  <si>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</si>
  <si>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</si>
  <si>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</si>
  <si>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</si>
  <si>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</si>
  <si>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</si>
  <si>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</si>
  <si>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</si>
  <si>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</si>
  <si>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</si>
  <si>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</si>
  <si>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</si>
  <si>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</si>
  <si>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</si>
  <si>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</si>
  <si>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</si>
  <si>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</si>
  <si>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</si>
  <si>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</si>
  <si>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</si>
  <si>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</si>
  <si>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</si>
  <si>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</si>
  <si>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</si>
  <si>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</si>
  <si>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</si>
  <si>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</si>
  <si>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</si>
  <si>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</si>
  <si>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</si>
  <si>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</si>
  <si>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</si>
  <si>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</si>
  <si>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</si>
  <si>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</si>
  <si>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</si>
  <si>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</si>
  <si>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</si>
  <si>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</si>
  <si>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</si>
  <si>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</si>
  <si>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</si>
  <si>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</si>
  <si>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</si>
  <si>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</si>
  <si>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</si>
  <si>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</si>
  <si>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</si>
  <si>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</si>
  <si>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</si>
  <si>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</si>
  <si>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</si>
  <si>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</si>
  <si>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</si>
  <si>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</si>
  <si>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</si>
  <si>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</si>
  <si>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</si>
  <si>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</si>
  <si>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</si>
  <si>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</si>
  <si>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</si>
  <si>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</si>
  <si>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</si>
  <si>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</si>
  <si>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</si>
  <si>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</si>
  <si>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</si>
  <si>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</si>
  <si>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</si>
  <si>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</si>
  <si>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</si>
  <si>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</si>
  <si>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</si>
  <si>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</si>
  <si>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</si>
  <si>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</si>
  <si>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</si>
  <si>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</si>
  <si>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</si>
  <si>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</si>
  <si>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</si>
  <si>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</si>
  <si>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</si>
  <si>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</si>
  <si>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</si>
  <si>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</si>
  <si>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</si>
  <si>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</si>
  <si>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</si>
  <si>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</si>
  <si>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</si>
  <si>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</si>
  <si>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</si>
  <si>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</si>
  <si>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</si>
  <si>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</si>
  <si>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</si>
  <si>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</si>
  <si>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</si>
  <si>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</si>
  <si>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</si>
  <si>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</si>
  <si>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</si>
  <si>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</si>
  <si>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</si>
  <si>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</si>
  <si>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</si>
  <si>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</si>
  <si>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</si>
  <si>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</si>
  <si>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</si>
  <si>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</si>
  <si>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</si>
  <si>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</si>
  <si>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</si>
  <si>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</si>
  <si>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</si>
  <si>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</si>
  <si>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</si>
  <si>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</si>
  <si>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</si>
  <si>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</si>
  <si>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</si>
  <si>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</si>
  <si>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</si>
  <si>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</si>
  <si>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</si>
  <si>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</si>
  <si>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</si>
  <si>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</si>
  <si>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</si>
  <si>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</si>
  <si>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</si>
  <si>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</si>
  <si>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</si>
  <si>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</si>
  <si>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</si>
  <si>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</si>
  <si>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</si>
  <si>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</si>
  <si>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</si>
  <si>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</si>
  <si>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</si>
  <si>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</si>
  <si>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</si>
  <si>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</si>
  <si>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</si>
  <si>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</si>
  <si>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</si>
  <si>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</si>
  <si>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</si>
  <si>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</si>
  <si>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</si>
  <si>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</si>
  <si>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</si>
  <si>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</si>
  <si>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</si>
  <si>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</si>
  <si>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</si>
  <si>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</si>
  <si>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</si>
  <si>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</si>
  <si>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</si>
  <si>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</si>
  <si>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</si>
  <si>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</si>
  <si>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</si>
  <si>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</si>
  <si>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</si>
  <si>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</si>
  <si>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</si>
  <si>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</si>
  <si>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</si>
  <si>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</si>
  <si>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</si>
  <si>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</si>
  <si>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</si>
  <si>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</si>
  <si>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</si>
  <si>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</si>
  <si>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</si>
  <si>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</si>
  <si>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</si>
  <si>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</si>
  <si>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</si>
  <si>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</si>
  <si>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</si>
  <si>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</si>
  <si>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</si>
  <si>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</si>
  <si>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</si>
  <si>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</si>
  <si>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</si>
  <si>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</si>
  <si>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</si>
  <si>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</si>
  <si>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</si>
  <si>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</si>
  <si>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</si>
  <si>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</si>
  <si>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</si>
  <si>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</si>
  <si>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</si>
  <si>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</si>
  <si>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</si>
  <si>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</si>
  <si>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</si>
  <si>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</si>
  <si>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</si>
  <si>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</si>
  <si>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</si>
  <si>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</si>
  <si>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</si>
  <si>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</si>
  <si>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</si>
  <si>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</si>
  <si>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</si>
  <si>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</si>
  <si>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</si>
  <si>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</si>
  <si>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</si>
  <si>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</si>
  <si>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</si>
  <si>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</si>
  <si>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</si>
  <si>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</si>
  <si>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</si>
  <si>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</si>
  <si>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</si>
  <si>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</si>
  <si>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</si>
  <si>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</si>
  <si>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</si>
  <si>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</si>
  <si>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</si>
  <si>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</si>
  <si>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</si>
  <si>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</si>
  <si>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</si>
  <si>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</si>
  <si>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</si>
  <si>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</si>
  <si>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</si>
  <si>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</si>
  <si>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</si>
  <si>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</si>
  <si>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</si>
  <si>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</si>
  <si>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</si>
  <si>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</si>
  <si>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</si>
  <si>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</si>
  <si>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</si>
  <si>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</si>
  <si>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</si>
  <si>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</si>
  <si>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</si>
  <si>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</si>
  <si>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</si>
  <si>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</si>
  <si>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</si>
  <si>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</si>
  <si>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</si>
  <si>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</si>
  <si>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</si>
  <si>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</si>
  <si>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</si>
  <si>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</si>
  <si>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</si>
  <si>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</si>
  <si>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</si>
  <si>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</si>
  <si>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</si>
  <si>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</si>
  <si>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</si>
  <si>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</si>
  <si>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</si>
  <si>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</si>
  <si>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</si>
  <si>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</si>
  <si>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</si>
  <si>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</si>
  <si>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</si>
  <si>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</si>
  <si>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</si>
  <si>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</si>
  <si>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</si>
  <si>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</si>
  <si>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</si>
  <si>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</si>
  <si>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</si>
  <si>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</si>
  <si>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</si>
  <si>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</si>
  <si>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</si>
  <si>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</si>
  <si>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</si>
  <si>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</si>
  <si>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</si>
  <si>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</si>
  <si>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</si>
  <si>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</si>
  <si>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</si>
  <si>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</si>
  <si>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</si>
  <si>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</si>
  <si>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</si>
  <si>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</si>
  <si>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</si>
  <si>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</si>
  <si>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</si>
  <si>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</si>
  <si>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</si>
  <si>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</si>
  <si>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</si>
  <si>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</si>
  <si>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</si>
  <si>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</si>
  <si>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</si>
  <si>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</si>
  <si>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</si>
  <si>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</si>
  <si>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</si>
  <si>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</si>
  <si>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</si>
  <si>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</si>
  <si>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</si>
  <si>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</si>
  <si>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</si>
  <si>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</si>
  <si>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</si>
  <si>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</si>
  <si>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</si>
  <si>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</si>
  <si>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</si>
  <si>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</si>
  <si>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</si>
  <si>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</si>
  <si>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</si>
  <si>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</si>
  <si>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</si>
  <si>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</si>
  <si>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</si>
  <si>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</si>
  <si>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</si>
  <si>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</si>
  <si>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</si>
  <si>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</si>
  <si>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</si>
  <si>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</si>
  <si>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</si>
  <si>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</si>
  <si>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</si>
  <si>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</si>
  <si>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</si>
  <si>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</si>
  <si>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</si>
  <si>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</si>
  <si>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</si>
  <si>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</si>
  <si>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</si>
  <si>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</si>
  <si>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</si>
  <si>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</si>
  <si>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</si>
  <si>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</si>
  <si>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</si>
  <si>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</si>
  <si>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</si>
  <si>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</si>
  <si>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</si>
  <si>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</si>
  <si>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</si>
  <si>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</si>
  <si>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</si>
  <si>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</si>
  <si>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</si>
  <si>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</si>
  <si>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</si>
  <si>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</si>
  <si>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</si>
  <si>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</si>
  <si>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</si>
  <si>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</si>
  <si>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</si>
  <si>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</si>
  <si>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</si>
  <si>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</si>
  <si>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</si>
  <si>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</si>
  <si>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</si>
  <si>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</si>
  <si>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</si>
  <si>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</si>
  <si>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</si>
  <si>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</si>
  <si>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</si>
  <si>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</si>
  <si>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</si>
  <si>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</si>
  <si>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</si>
  <si>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</si>
  <si>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</si>
  <si>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</si>
  <si>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</si>
  <si>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</si>
  <si>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</si>
  <si>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</si>
  <si>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</si>
  <si>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</si>
  <si>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</si>
  <si>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</si>
  <si>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</si>
  <si>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</si>
  <si>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</si>
  <si>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</si>
  <si>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</si>
  <si>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</si>
  <si>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</si>
  <si>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</si>
  <si>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</si>
  <si>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</si>
  <si>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</si>
  <si>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</si>
  <si>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</si>
  <si>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</si>
  <si>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</si>
  <si>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</si>
  <si>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</si>
  <si>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</si>
  <si>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</si>
  <si>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</si>
  <si>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</si>
  <si>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</si>
  <si>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</si>
  <si>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</si>
  <si>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</si>
  <si>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</si>
  <si>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</si>
  <si>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</si>
  <si>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</si>
  <si>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</si>
  <si>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</si>
  <si>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</si>
  <si>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</si>
  <si>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</si>
  <si>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</si>
  <si>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</si>
  <si>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</si>
  <si>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</si>
  <si>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</si>
  <si>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</si>
  <si>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</si>
  <si>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</si>
  <si>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</si>
  <si>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</si>
  <si>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</si>
  <si>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</si>
  <si>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</si>
  <si>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</si>
  <si>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</si>
  <si>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</si>
  <si>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</si>
  <si>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</si>
  <si>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</si>
  <si>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</si>
  <si>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</si>
  <si>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</si>
  <si>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</si>
  <si>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</si>
  <si>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</si>
  <si>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</si>
  <si>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</si>
  <si>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</si>
  <si>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</si>
  <si>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</si>
  <si>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</si>
  <si>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</si>
  <si>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</si>
  <si>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</si>
  <si>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</si>
  <si>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</si>
  <si>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</si>
  <si>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</si>
  <si>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</si>
  <si>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</si>
  <si>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</si>
  <si>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</si>
  <si>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</si>
  <si>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</si>
  <si>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</si>
  <si>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</si>
  <si>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</si>
  <si>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</si>
  <si>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</si>
  <si>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</si>
  <si>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</si>
  <si>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</si>
  <si>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</si>
  <si>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</si>
  <si>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</si>
  <si>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</si>
  <si>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</si>
  <si>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</si>
  <si>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</si>
  <si>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</si>
  <si>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</si>
  <si>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</si>
  <si>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</si>
  <si>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</si>
  <si>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</si>
  <si>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</si>
  <si>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</si>
  <si>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</si>
  <si>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</si>
  <si>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</si>
  <si>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</si>
  <si>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</si>
  <si>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</si>
  <si>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</si>
  <si>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</si>
  <si>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</si>
  <si>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</si>
  <si>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</si>
  <si>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</si>
  <si>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</si>
  <si>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</si>
  <si>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</si>
  <si>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</si>
  <si>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</si>
  <si>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</si>
  <si>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</si>
  <si>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</si>
  <si>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</si>
  <si>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</si>
  <si>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</si>
  <si>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</si>
  <si>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</si>
  <si>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</si>
  <si>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</si>
  <si>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</si>
  <si>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</si>
  <si>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</si>
  <si>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</si>
  <si>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</si>
  <si>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</si>
  <si>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</si>
  <si>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</si>
  <si>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</si>
  <si>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</si>
  <si>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</si>
  <si>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</si>
  <si>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</si>
  <si>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</si>
  <si>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</si>
  <si>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</si>
  <si>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</si>
  <si>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</si>
  <si>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</si>
  <si>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</si>
  <si>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</si>
  <si>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</si>
  <si>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</si>
  <si>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</si>
  <si>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</si>
  <si>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</si>
  <si>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</si>
  <si>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</si>
  <si>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</si>
  <si>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</si>
  <si>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</si>
  <si>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</si>
  <si>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</si>
  <si>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</si>
  <si>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</si>
  <si>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</si>
  <si>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</si>
  <si>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</si>
  <si>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</si>
  <si>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</si>
  <si>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</si>
  <si>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</si>
  <si>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</si>
  <si>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</si>
  <si>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</si>
  <si>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</si>
  <si>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</si>
  <si>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</si>
  <si>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</si>
  <si>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</si>
  <si>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</si>
  <si>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</si>
  <si>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</si>
  <si>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</si>
  <si>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</si>
  <si>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</si>
  <si>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</si>
  <si>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</si>
  <si>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</si>
  <si>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</si>
  <si>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</si>
  <si>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</si>
  <si>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</si>
  <si>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</si>
  <si>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</si>
  <si>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</si>
  <si>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</si>
  <si>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</si>
  <si>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</si>
  <si>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</si>
  <si>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</si>
  <si>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</si>
  <si>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</si>
  <si>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</si>
  <si>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</si>
  <si>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</si>
  <si>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</si>
  <si>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</si>
  <si>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</si>
  <si>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</si>
  <si>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</si>
  <si>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</si>
  <si>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</si>
  <si>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</si>
  <si>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</si>
  <si>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</si>
  <si>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</si>
  <si>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</si>
  <si>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</si>
  <si>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</si>
  <si>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</si>
  <si>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</si>
  <si>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</si>
  <si>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</si>
  <si>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</si>
  <si>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</si>
  <si>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</si>
  <si>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</si>
  <si>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</si>
  <si>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</si>
  <si>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</si>
  <si>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</si>
  <si>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</si>
  <si>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</si>
  <si>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</si>
  <si>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</si>
  <si>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</si>
  <si>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</si>
  <si>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</si>
  <si>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</si>
  <si>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</si>
  <si>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</si>
  <si>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</si>
  <si>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</si>
  <si>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</si>
  <si>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</si>
  <si>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</si>
  <si>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</si>
  <si>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</si>
  <si>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</si>
  <si>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</si>
  <si>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</si>
  <si>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</si>
  <si>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</si>
  <si>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</si>
  <si>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</si>
  <si>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</si>
  <si>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</si>
  <si>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</si>
  <si>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</si>
  <si>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</si>
  <si>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</si>
  <si>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</si>
  <si>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</si>
  <si>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</si>
  <si>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</si>
  <si>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</si>
  <si>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</si>
  <si>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</si>
  <si>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</si>
  <si>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</si>
  <si>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</si>
  <si>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</si>
  <si>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</si>
  <si>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</si>
  <si>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</si>
  <si>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</si>
  <si>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</si>
  <si>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</si>
  <si>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</si>
  <si>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</si>
  <si>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</si>
  <si>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</si>
  <si>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</si>
  <si>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</si>
  <si>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</si>
  <si>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</si>
  <si>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</si>
  <si>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</si>
  <si>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</si>
  <si>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</si>
  <si>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</si>
  <si>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</si>
  <si>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</si>
  <si>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</si>
  <si>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</si>
  <si>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</si>
  <si>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</si>
  <si>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</si>
  <si>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</si>
  <si>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</si>
  <si>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</si>
  <si>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</si>
  <si>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</si>
  <si>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</si>
  <si>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</si>
  <si>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</si>
  <si>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</si>
  <si>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</si>
  <si>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</si>
  <si>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</si>
  <si>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</si>
  <si>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</si>
  <si>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</si>
  <si>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</si>
  <si>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</si>
  <si>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</si>
  <si>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</si>
  <si>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</si>
  <si>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</si>
  <si>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</si>
  <si>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</si>
  <si>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</si>
  <si>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</si>
  <si>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</si>
  <si>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</si>
  <si>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</si>
  <si>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</si>
  <si>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</si>
  <si>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</si>
  <si>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</si>
  <si>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</si>
  <si>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</si>
  <si>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</si>
  <si>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</si>
  <si>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</si>
  <si>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</si>
  <si>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</si>
  <si>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</si>
  <si>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</si>
  <si>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</si>
  <si>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</si>
  <si>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</si>
  <si>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</si>
  <si>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</si>
  <si>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</si>
  <si>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</si>
  <si>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</si>
  <si>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</si>
  <si>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</si>
  <si>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</si>
  <si>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</si>
  <si>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</si>
  <si>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</si>
  <si>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</si>
  <si>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</si>
  <si>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</si>
  <si>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</si>
  <si>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</si>
  <si>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</si>
  <si>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</si>
  <si>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</si>
  <si>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</si>
  <si>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</si>
  <si>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</si>
  <si>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</si>
  <si>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</si>
  <si>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</si>
  <si>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</si>
  <si>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</si>
  <si>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</si>
  <si>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</si>
  <si>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</si>
  <si>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</si>
  <si>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</si>
  <si>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</si>
  <si>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</si>
  <si>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</si>
  <si>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</si>
  <si>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</si>
  <si>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</si>
  <si>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</si>
  <si>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</si>
  <si>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</si>
  <si>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</si>
  <si>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</si>
  <si>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</si>
  <si>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</si>
  <si>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</si>
  <si>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</si>
  <si>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</si>
  <si>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</si>
  <si>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</si>
  <si>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</si>
  <si>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</si>
  <si>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</si>
  <si>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</si>
  <si>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</si>
  <si>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</si>
  <si>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</si>
  <si>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</si>
  <si>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</si>
  <si>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</si>
  <si>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</si>
  <si>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</si>
  <si>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</si>
  <si>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</si>
  <si>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</si>
  <si>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</si>
  <si>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</si>
  <si>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</si>
  <si>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</si>
  <si>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</si>
  <si>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</si>
  <si>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</si>
  <si>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</si>
  <si>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</si>
  <si>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</si>
  <si>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</si>
  <si>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</si>
  <si>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</si>
  <si>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</si>
  <si>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</si>
  <si>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</si>
  <si>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</si>
  <si>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</si>
  <si>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</si>
  <si>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</si>
  <si>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</si>
  <si>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</si>
  <si>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</si>
  <si>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</si>
  <si>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</si>
  <si>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</si>
  <si>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</si>
  <si>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</si>
  <si>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</si>
  <si>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</si>
  <si>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</si>
  <si>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</si>
  <si>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</si>
  <si>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</si>
  <si>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</si>
  <si>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</si>
  <si>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</si>
  <si>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</si>
  <si>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</si>
  <si>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</si>
  <si>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</si>
  <si>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</si>
  <si>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</si>
  <si>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</si>
  <si>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</si>
  <si>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</si>
  <si>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</si>
  <si>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</si>
  <si>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</si>
  <si>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</si>
  <si>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</si>
  <si>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</si>
  <si>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</si>
  <si>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</si>
  <si>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</si>
  <si>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</si>
  <si>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</si>
  <si>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</si>
  <si>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</si>
  <si>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</si>
  <si>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</si>
  <si>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</si>
  <si>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</si>
  <si>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</si>
  <si>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</si>
  <si>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</si>
  <si>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</si>
  <si>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</si>
  <si>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</si>
  <si>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</si>
  <si>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</si>
  <si>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</si>
  <si>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</si>
  <si>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</si>
  <si>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</si>
  <si>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</si>
  <si>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</si>
  <si>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</si>
  <si>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</si>
  <si>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</si>
  <si>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</si>
  <si>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</si>
  <si>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</si>
  <si>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</si>
  <si>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</si>
  <si>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</si>
  <si>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</si>
  <si>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</si>
  <si>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</si>
  <si>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</si>
  <si>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</si>
  <si>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</si>
  <si>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</si>
  <si>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</si>
  <si>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</si>
  <si>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</si>
  <si>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</si>
  <si>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</si>
  <si>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</si>
  <si>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</si>
  <si>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</si>
  <si>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</si>
  <si>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</si>
  <si>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</si>
  <si>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</si>
  <si>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</si>
  <si>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</si>
  <si>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</si>
  <si>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</si>
  <si>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</si>
  <si>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</si>
  <si>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</si>
  <si>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</si>
  <si>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</si>
  <si>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</si>
  <si>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</si>
  <si>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</si>
  <si>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</si>
  <si>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</si>
  <si>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</si>
  <si>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</si>
  <si>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</si>
  <si>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</si>
  <si>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</si>
  <si>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</si>
  <si>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</si>
  <si>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</si>
  <si>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</si>
  <si>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</si>
  <si>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</si>
  <si>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</si>
  <si>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</si>
  <si>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</si>
  <si>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</si>
  <si>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</si>
  <si>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</si>
  <si>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</si>
  <si>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</si>
  <si>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</si>
  <si>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</si>
  <si>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</si>
  <si>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</si>
  <si>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</si>
  <si>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</si>
  <si>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</si>
  <si>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</si>
  <si>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</si>
  <si>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</si>
  <si>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</si>
  <si>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</si>
  <si>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</si>
  <si>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</si>
  <si>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</si>
  <si>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</si>
  <si>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</si>
  <si>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</si>
  <si>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</si>
  <si>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</si>
  <si>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</si>
  <si>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</si>
  <si>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</si>
  <si>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</si>
  <si>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</si>
  <si>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</si>
  <si>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</si>
  <si>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</si>
  <si>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</si>
  <si>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</si>
  <si>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</si>
  <si>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</si>
  <si>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</si>
  <si>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</si>
  <si>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</si>
  <si>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</si>
  <si>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</si>
  <si>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</si>
  <si>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</si>
  <si>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</si>
  <si>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</si>
  <si>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</si>
  <si>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</si>
  <si>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</si>
  <si>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</si>
  <si>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</si>
  <si>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</si>
  <si>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</si>
  <si>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</si>
  <si>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</si>
  <si>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</si>
  <si>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</si>
  <si>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</si>
  <si>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</si>
  <si>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</si>
  <si>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</si>
  <si>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</si>
  <si>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</si>
  <si>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</si>
  <si>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</si>
  <si>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</si>
  <si>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</si>
  <si>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</si>
  <si>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</si>
  <si>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</si>
  <si>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</si>
  <si>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</si>
  <si>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</si>
  <si>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</si>
  <si>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</si>
  <si>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</si>
  <si>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</si>
  <si>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</si>
  <si>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</si>
  <si>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</si>
  <si>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</si>
  <si>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</si>
  <si>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</si>
  <si>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</si>
  <si>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</si>
  <si>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</si>
  <si>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</si>
  <si>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</si>
  <si>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</si>
  <si>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</si>
  <si>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</si>
  <si>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</si>
  <si>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</si>
  <si>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</si>
  <si>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</si>
  <si>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</si>
  <si>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</si>
  <si>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</si>
  <si>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</si>
  <si>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</si>
  <si>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</si>
  <si>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</si>
  <si>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</si>
  <si>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</si>
  <si>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</si>
  <si>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</si>
  <si>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</si>
  <si>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</si>
  <si>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</si>
  <si>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</si>
  <si>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</si>
  <si>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</si>
  <si>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</si>
  <si>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</si>
  <si>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</si>
  <si>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</si>
  <si>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</si>
  <si>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</si>
  <si>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</si>
  <si>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</si>
  <si>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</si>
  <si>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</si>
  <si>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</si>
  <si>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</si>
  <si>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</si>
  <si>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</si>
  <si>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</si>
  <si>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</si>
  <si>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</si>
  <si>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</si>
  <si>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</si>
  <si>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</si>
  <si>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</si>
  <si>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</si>
  <si>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</si>
  <si>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</si>
  <si>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</si>
  <si>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</si>
  <si>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</si>
  <si>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</si>
  <si>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</si>
  <si>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</si>
  <si>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</si>
  <si>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</si>
  <si>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</si>
  <si>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</si>
  <si>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</si>
  <si>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</si>
  <si>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</si>
  <si>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</si>
  <si>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</si>
  <si>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</si>
  <si>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</si>
  <si>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</si>
  <si>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</si>
  <si>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</si>
  <si>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</si>
  <si>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</si>
  <si>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</si>
  <si>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</si>
  <si>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</si>
  <si>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</si>
  <si>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</si>
  <si>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</si>
  <si>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</si>
  <si>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</si>
  <si>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</si>
  <si>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</si>
  <si>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</si>
  <si>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</si>
  <si>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</si>
  <si>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</si>
  <si>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</si>
  <si>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</si>
  <si>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</si>
  <si>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</si>
  <si>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</si>
  <si>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</si>
  <si>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</si>
  <si>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</si>
  <si>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</si>
  <si>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</si>
  <si>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</si>
  <si>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</si>
  <si>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</si>
  <si>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</si>
  <si>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</si>
  <si>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</si>
  <si>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</si>
  <si>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</si>
  <si>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</si>
  <si>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</si>
  <si>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</si>
  <si>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</si>
  <si>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</si>
  <si>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</si>
  <si>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</si>
  <si>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</si>
  <si>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</si>
  <si>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</si>
  <si>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</si>
  <si>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</si>
  <si>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</si>
  <si>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</si>
  <si>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</si>
  <si>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</si>
  <si>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</si>
  <si>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</si>
  <si>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</si>
  <si>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</si>
  <si>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</si>
  <si>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</si>
  <si>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</si>
  <si>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</si>
  <si>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</si>
  <si>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</si>
  <si>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</si>
  <si>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</si>
  <si>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</si>
  <si>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</si>
  <si>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</si>
  <si>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</si>
  <si>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</si>
  <si>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</si>
  <si>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</si>
  <si>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</si>
  <si>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</si>
  <si>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</si>
  <si>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</si>
  <si>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</si>
  <si>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</si>
  <si>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</si>
  <si>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</si>
  <si>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</si>
  <si>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</si>
  <si>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</si>
  <si>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</si>
  <si>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</si>
  <si>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</si>
  <si>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</si>
  <si>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</si>
  <si>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</si>
  <si>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</si>
  <si>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</si>
  <si>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</si>
  <si>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</si>
  <si>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</si>
  <si>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</si>
  <si>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</si>
  <si>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</si>
  <si>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</si>
  <si>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</si>
  <si>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</si>
  <si>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</si>
  <si>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</si>
  <si>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</si>
  <si>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</si>
  <si>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</si>
  <si>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</si>
  <si>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</si>
  <si>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</si>
  <si>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</si>
  <si>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</si>
  <si>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</si>
  <si>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</si>
  <si>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</si>
  <si>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</si>
  <si>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</si>
  <si>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</si>
  <si>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</si>
  <si>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</si>
  <si>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</si>
  <si>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</si>
  <si>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</si>
  <si>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</si>
  <si>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</si>
  <si>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</si>
  <si>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</si>
  <si>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</si>
  <si>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</si>
  <si>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</si>
  <si>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</si>
  <si>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</si>
  <si>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</si>
  <si>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</si>
  <si>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</si>
  <si>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</si>
  <si>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</si>
  <si>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</si>
  <si>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</si>
  <si>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</si>
  <si>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</si>
  <si>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</si>
  <si>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</si>
  <si>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</si>
  <si>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</si>
  <si>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</si>
  <si>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</si>
  <si>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</si>
  <si>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</si>
  <si>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</si>
  <si>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</si>
  <si>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</si>
  <si>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</si>
  <si>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</si>
  <si>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</si>
  <si>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</si>
  <si>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</si>
  <si>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</si>
  <si>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</si>
  <si>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</si>
  <si>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</si>
  <si>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</si>
  <si>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</si>
  <si>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</si>
  <si>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</si>
  <si>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</si>
  <si>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</si>
  <si>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</si>
  <si>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</si>
  <si>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</si>
  <si>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</si>
  <si>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</si>
  <si>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</si>
  <si>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</si>
  <si>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</si>
  <si>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</si>
  <si>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</si>
  <si>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</si>
  <si>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</si>
  <si>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</si>
  <si>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</si>
  <si>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</si>
  <si>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</si>
  <si>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</si>
  <si>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</si>
  <si>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</si>
  <si>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</si>
  <si>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</si>
  <si>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</si>
  <si>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</si>
  <si>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</si>
  <si>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</si>
  <si>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</si>
  <si>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</si>
  <si>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</si>
  <si>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</si>
  <si>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</si>
  <si>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</si>
  <si>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</si>
  <si>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</si>
  <si>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</si>
  <si>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</si>
  <si>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</si>
  <si>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</si>
  <si>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</si>
  <si>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</si>
  <si>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</si>
  <si>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</si>
  <si>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</si>
  <si>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</si>
  <si>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</si>
  <si>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</si>
  <si>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</si>
  <si>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</si>
  <si>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</si>
  <si>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</si>
  <si>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</si>
  <si>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</si>
  <si>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</si>
  <si>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</si>
  <si>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</si>
  <si>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</si>
  <si>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</si>
  <si>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</si>
  <si>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</si>
  <si>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</si>
  <si>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</si>
  <si>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</si>
  <si>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</si>
  <si>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</si>
  <si>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</si>
  <si>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</si>
  <si>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</si>
  <si>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</si>
  <si>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</si>
  <si>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</si>
  <si>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</si>
  <si>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</si>
  <si>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</si>
  <si>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</si>
  <si>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</si>
  <si>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</si>
  <si>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</si>
  <si>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</si>
  <si>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</si>
  <si>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</si>
  <si>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</si>
  <si>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</si>
  <si>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</si>
  <si>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</si>
  <si>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</si>
  <si>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</si>
  <si>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</si>
  <si>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</si>
  <si>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</si>
  <si>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</si>
  <si>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</si>
  <si>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</si>
  <si>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</si>
  <si>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</si>
  <si>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</si>
  <si>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</si>
  <si>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</si>
  <si>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</si>
  <si>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</si>
  <si>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</si>
  <si>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</si>
  <si>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</si>
  <si>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</si>
  <si>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</si>
  <si>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</si>
  <si>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</si>
  <si>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</si>
  <si>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</si>
  <si>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</si>
  <si>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</si>
  <si>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</si>
  <si>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</si>
  <si>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</si>
  <si>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</si>
  <si>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</si>
  <si>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</si>
  <si>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</si>
  <si>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</si>
  <si>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</si>
  <si>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</si>
  <si>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</si>
  <si>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</si>
  <si>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</si>
  <si>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</si>
  <si>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</si>
  <si>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</si>
  <si>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</si>
  <si>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</si>
  <si>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</si>
  <si>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</si>
  <si>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</si>
  <si>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</si>
  <si>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</si>
  <si>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</si>
  <si>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</si>
  <si>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</si>
  <si>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</si>
  <si>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</si>
  <si>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</si>
  <si>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</si>
  <si>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</si>
  <si>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</si>
  <si>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</si>
  <si>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</si>
  <si>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</si>
  <si>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</si>
  <si>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</si>
  <si>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</si>
  <si>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</si>
  <si>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</si>
  <si>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</si>
  <si>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</si>
  <si>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</si>
  <si>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</si>
  <si>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</si>
  <si>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</si>
  <si>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</si>
  <si>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</si>
  <si>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</si>
  <si>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</si>
  <si>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</si>
  <si>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</si>
  <si>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</si>
  <si>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</si>
  <si>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</si>
  <si>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</si>
  <si>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</si>
  <si>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</si>
  <si>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</si>
  <si>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</si>
  <si>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</si>
  <si>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</si>
  <si>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</si>
  <si>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</si>
  <si>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</si>
  <si>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</si>
  <si>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</si>
  <si>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</si>
  <si>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</si>
  <si>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</si>
  <si>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</si>
  <si>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</si>
  <si>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</si>
  <si>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</si>
  <si>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</si>
  <si>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</si>
  <si>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</si>
  <si>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</si>
  <si>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</si>
  <si>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</si>
  <si>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</si>
  <si>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</si>
  <si>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</si>
  <si>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</si>
  <si>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</si>
  <si>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</si>
  <si>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</si>
  <si>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</si>
  <si>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</si>
  <si>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</si>
  <si>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</si>
  <si>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</si>
  <si>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</si>
  <si>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</si>
  <si>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</si>
  <si>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</si>
  <si>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</si>
  <si>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</si>
  <si>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</si>
  <si>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</si>
  <si>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</si>
  <si>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</si>
  <si>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</si>
  <si>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</si>
  <si>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</si>
  <si>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</si>
  <si>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</si>
  <si>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</si>
  <si>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</si>
  <si>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</si>
  <si>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</si>
  <si>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</si>
  <si>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</si>
  <si>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</si>
  <si>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</si>
  <si>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</si>
  <si>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</si>
  <si>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</si>
  <si>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</si>
  <si>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</si>
  <si>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</si>
  <si>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</si>
  <si>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</si>
  <si>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</si>
  <si>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</si>
  <si>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</si>
  <si>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</si>
  <si>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</si>
  <si>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</si>
  <si>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</si>
  <si>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</si>
  <si>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</si>
  <si>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</si>
  <si>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</si>
  <si>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</si>
  <si>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</si>
  <si>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</si>
  <si>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</si>
  <si>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</si>
  <si>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</si>
  <si>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</si>
  <si>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</si>
  <si>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</si>
  <si>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</si>
  <si>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</si>
  <si>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</si>
  <si>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</si>
  <si>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</si>
  <si>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</si>
  <si>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</si>
  <si>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</si>
  <si>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</si>
  <si>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</si>
  <si>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</si>
  <si>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</si>
  <si>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</si>
  <si>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</si>
  <si>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</si>
  <si>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</si>
  <si>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</si>
  <si>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</si>
  <si>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</si>
  <si>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</si>
  <si>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</si>
  <si>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</si>
  <si>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</si>
  <si>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</si>
  <si>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</si>
  <si>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</si>
  <si>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</si>
  <si>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</si>
  <si>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</si>
  <si>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</si>
  <si>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</si>
  <si>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</si>
  <si>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</si>
  <si>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</si>
  <si>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</si>
  <si>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</si>
  <si>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</si>
  <si>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</si>
  <si>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</si>
  <si>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</si>
  <si>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</si>
  <si>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</si>
  <si>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</si>
  <si>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</si>
  <si>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</si>
  <si>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</si>
  <si>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</si>
  <si>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</si>
  <si>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</si>
  <si>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</si>
  <si>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</si>
  <si>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</si>
  <si>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</si>
  <si>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</si>
  <si>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</si>
  <si>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</si>
  <si>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</si>
  <si>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</si>
  <si>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</si>
  <si>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</si>
  <si>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</si>
  <si>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</si>
  <si>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</si>
  <si>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</si>
  <si>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</si>
  <si>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</si>
  <si>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</si>
  <si>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</si>
  <si>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</si>
  <si>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</si>
  <si>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</si>
  <si>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</si>
  <si>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</si>
  <si>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</si>
  <si>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</si>
  <si>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</si>
  <si>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</si>
  <si>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</si>
  <si>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</si>
  <si>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</si>
  <si>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</si>
  <si>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</si>
  <si>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</si>
  <si>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</si>
  <si>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</si>
  <si>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</si>
  <si>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</si>
  <si>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</si>
  <si>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</si>
  <si>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</si>
  <si>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</si>
  <si>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</si>
  <si>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</si>
  <si>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</si>
  <si>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</si>
  <si>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</si>
  <si>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</si>
  <si>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</si>
  <si>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</si>
  <si>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</si>
  <si>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</si>
  <si>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</si>
  <si>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</si>
  <si>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</si>
  <si>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</si>
  <si>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</si>
  <si>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</si>
  <si>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</si>
  <si>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</si>
  <si>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</si>
  <si>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</si>
  <si>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</si>
  <si>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</si>
  <si>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</si>
  <si>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</si>
  <si>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</si>
  <si>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</si>
  <si>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</si>
  <si>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</si>
  <si>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</si>
  <si>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</si>
  <si>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</si>
  <si>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</si>
  <si>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</si>
  <si>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</si>
  <si>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</si>
  <si>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</si>
  <si>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</si>
  <si>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</si>
  <si>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</si>
  <si>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</si>
  <si>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</si>
  <si>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</si>
  <si>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</si>
  <si>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</si>
  <si>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</si>
  <si>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</si>
  <si>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</si>
  <si>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</si>
  <si>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</si>
  <si>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</si>
  <si>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</si>
  <si>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</si>
  <si>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</si>
  <si>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</si>
  <si>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</si>
  <si>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</si>
  <si>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</si>
  <si>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</si>
  <si>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</si>
  <si>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</si>
  <si>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</si>
  <si>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</si>
  <si>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</si>
  <si>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</si>
  <si>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</si>
  <si>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</si>
  <si>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</si>
  <si>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</si>
  <si>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</si>
  <si>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</si>
  <si>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</si>
  <si>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</si>
  <si>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</si>
  <si>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</si>
  <si>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</si>
  <si>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</si>
  <si>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</si>
  <si>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</si>
  <si>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</si>
  <si>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</si>
  <si>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</si>
  <si>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</si>
  <si>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</si>
  <si>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</si>
  <si>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</si>
  <si>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</si>
  <si>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</si>
  <si>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</si>
  <si>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</si>
  <si>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</si>
  <si>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</si>
  <si>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</si>
  <si>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</si>
  <si>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</si>
  <si>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</si>
  <si>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</si>
  <si>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</si>
  <si>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</si>
  <si>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</si>
  <si>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</si>
  <si>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</si>
  <si>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</si>
  <si>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</si>
  <si>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</si>
  <si>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</si>
  <si>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</si>
  <si>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</si>
  <si>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</si>
  <si>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</si>
  <si>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</si>
  <si>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</si>
  <si>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</si>
  <si>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</si>
  <si>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</si>
  <si>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</si>
  <si>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</si>
  <si>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</si>
  <si>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</si>
  <si>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</si>
  <si>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</si>
  <si>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</si>
  <si>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</si>
  <si>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</si>
  <si>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</si>
  <si>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</si>
  <si>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</si>
  <si>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</si>
  <si>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</si>
  <si>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</si>
  <si>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</si>
  <si>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</si>
  <si>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</si>
  <si>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</si>
  <si>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</si>
  <si>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</si>
  <si>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</si>
  <si>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</si>
  <si>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</si>
  <si>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</si>
  <si>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</si>
  <si>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</si>
  <si>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</si>
  <si>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</si>
  <si>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</si>
  <si>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</si>
  <si>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</si>
  <si>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</si>
  <si>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</si>
  <si>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</si>
  <si>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</si>
  <si>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</si>
  <si>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</si>
  <si>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</si>
  <si>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</si>
  <si>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</si>
  <si>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</si>
  <si>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</si>
  <si>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</si>
  <si>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</si>
  <si>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</si>
  <si>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</si>
  <si>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</si>
  <si>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</si>
  <si>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</si>
  <si>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</si>
  <si>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</si>
  <si>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</si>
  <si>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</si>
  <si>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</si>
  <si>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</si>
  <si>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</si>
  <si>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</si>
  <si>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</si>
  <si>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</si>
  <si>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</si>
  <si>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</si>
  <si>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</si>
  <si>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</si>
  <si>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</si>
  <si>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</si>
  <si>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</si>
  <si>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</si>
  <si>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</si>
  <si>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</si>
  <si>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</si>
  <si>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</si>
  <si>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</si>
  <si>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</si>
  <si>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</si>
  <si>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</si>
  <si>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</si>
  <si>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</si>
  <si>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</si>
  <si>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</si>
  <si>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</si>
  <si>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</si>
  <si>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</si>
  <si>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</si>
  <si>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</si>
  <si>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</si>
  <si>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</si>
  <si>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</si>
  <si>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</si>
  <si>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</si>
  <si>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</si>
  <si>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</si>
  <si>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</si>
  <si>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</si>
  <si>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</si>
  <si>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</si>
  <si>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</si>
  <si>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</si>
  <si>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</si>
  <si>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</si>
  <si>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</si>
  <si>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</si>
  <si>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</si>
  <si>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</si>
  <si>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</si>
  <si>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</si>
  <si>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</si>
  <si>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</si>
  <si>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</si>
  <si>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</si>
  <si>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</si>
  <si>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</si>
  <si>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</si>
  <si>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</si>
  <si>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</si>
  <si>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</si>
  <si>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</si>
  <si>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</si>
  <si>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</si>
  <si>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</si>
  <si>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</si>
  <si>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</si>
  <si>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</si>
  <si>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</si>
  <si>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</si>
  <si>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</si>
  <si>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</si>
  <si>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</si>
  <si>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</si>
  <si>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</si>
  <si>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</si>
  <si>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</si>
  <si>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</si>
  <si>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</si>
  <si>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</si>
  <si>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</si>
  <si>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</si>
  <si>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</si>
  <si>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</si>
  <si>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</si>
  <si>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</si>
  <si>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</si>
  <si>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</si>
  <si>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</si>
  <si>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</si>
  <si>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</si>
  <si>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</si>
  <si>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</si>
  <si>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</si>
  <si>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</si>
  <si>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</si>
  <si>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</si>
  <si>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</si>
  <si>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</si>
  <si>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</si>
  <si>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</si>
  <si>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</si>
  <si>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</si>
  <si>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</si>
  <si>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</si>
  <si>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</si>
  <si>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</si>
  <si>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</si>
  <si>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</si>
  <si>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</si>
  <si>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</si>
  <si>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</si>
  <si>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</si>
  <si>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</si>
  <si>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</si>
  <si>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</si>
  <si>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</si>
  <si>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</si>
  <si>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</si>
  <si>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</si>
  <si>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</si>
  <si>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</si>
  <si>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</si>
  <si>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</si>
  <si>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</si>
  <si>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</si>
  <si>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</si>
  <si>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</si>
  <si>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</si>
  <si>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</si>
  <si>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</si>
  <si>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</si>
  <si>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</si>
  <si>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</si>
  <si>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</si>
  <si>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</si>
  <si>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</si>
  <si>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</si>
  <si>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</si>
  <si>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</si>
  <si>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</si>
  <si>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</si>
  <si>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</si>
  <si>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</si>
  <si>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</si>
  <si>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</si>
  <si>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</si>
  <si>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</si>
  <si>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</si>
  <si>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</si>
  <si>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</si>
  <si>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</si>
  <si>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</si>
  <si>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</si>
  <si>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</si>
  <si>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</si>
  <si>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</si>
  <si>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</si>
  <si>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</si>
  <si>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</si>
  <si>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</si>
  <si>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</si>
  <si>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</si>
  <si>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</si>
  <si>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</si>
  <si>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</si>
  <si>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</si>
  <si>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</si>
  <si>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</si>
  <si>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</si>
  <si>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</si>
  <si>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</si>
  <si>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</si>
  <si>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</si>
  <si>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</si>
  <si>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</si>
  <si>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</si>
  <si>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</si>
  <si>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</si>
  <si>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</si>
  <si>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</si>
  <si>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</si>
  <si>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</si>
  <si>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</si>
  <si>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</si>
  <si>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</si>
  <si>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</si>
  <si>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</si>
  <si>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</si>
  <si>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</si>
  <si>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</si>
  <si>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</si>
  <si>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</si>
  <si>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</si>
  <si>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</si>
  <si>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</si>
  <si>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</si>
  <si>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</si>
  <si>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</si>
  <si>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</si>
  <si>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</si>
  <si>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</si>
  <si>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</si>
  <si>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</si>
  <si>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</si>
  <si>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</si>
  <si>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</si>
  <si>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</si>
  <si>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</si>
  <si>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</si>
  <si>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</si>
  <si>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</si>
  <si>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</si>
  <si>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</si>
  <si>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</si>
  <si>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</si>
  <si>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</si>
  <si>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</si>
  <si>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</si>
  <si>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</si>
  <si>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</si>
  <si>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</si>
  <si>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</si>
  <si>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</si>
  <si>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</si>
  <si>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</si>
  <si>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</si>
  <si>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</si>
  <si>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</si>
  <si>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</si>
  <si>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</si>
  <si>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</si>
  <si>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</si>
  <si>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</si>
  <si>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</si>
  <si>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</si>
  <si>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</si>
  <si>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</si>
  <si>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</si>
  <si>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</si>
  <si>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</si>
  <si>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</si>
  <si>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</si>
  <si>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</si>
  <si>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</si>
  <si>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</si>
  <si>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</si>
  <si>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</si>
  <si>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</si>
  <si>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</si>
  <si>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</si>
  <si>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</si>
  <si>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</si>
  <si>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</si>
  <si>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</si>
  <si>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</si>
  <si>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</si>
  <si>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</si>
  <si>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</si>
  <si>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</si>
  <si>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</si>
  <si>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</si>
  <si>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</si>
  <si>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</si>
  <si>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</si>
  <si>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</si>
  <si>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</si>
  <si>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</si>
  <si>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</si>
  <si>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</si>
  <si>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</si>
  <si>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</si>
  <si>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</si>
  <si>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</si>
  <si>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</si>
  <si>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</si>
  <si>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</si>
  <si>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</si>
  <si>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</si>
  <si>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</si>
  <si>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</si>
  <si>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</si>
  <si>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</si>
  <si>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</si>
  <si>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</si>
  <si>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</si>
  <si>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</si>
  <si>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</si>
  <si>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</si>
  <si>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</si>
  <si>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</si>
  <si>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</si>
  <si>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</si>
  <si>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</si>
  <si>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</si>
  <si>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</si>
  <si>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</si>
  <si>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</si>
  <si>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</si>
  <si>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</si>
  <si>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</si>
  <si>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</si>
  <si>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</si>
  <si>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</si>
  <si>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</si>
  <si>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</si>
  <si>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</si>
  <si>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</si>
  <si>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</si>
  <si>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</si>
  <si>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</si>
  <si>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</si>
  <si>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</si>
  <si>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</si>
  <si>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</si>
  <si>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</si>
  <si>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</si>
  <si>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</si>
  <si>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</si>
  <si>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</si>
  <si>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</si>
  <si>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</si>
  <si>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</si>
  <si>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</si>
  <si>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</si>
  <si>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</si>
  <si>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</si>
  <si>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</si>
  <si>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</si>
  <si>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</si>
  <si>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</si>
  <si>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</si>
  <si>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</si>
  <si>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</si>
  <si>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</si>
  <si>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</si>
  <si>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</si>
  <si>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</si>
  <si>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</si>
  <si>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</si>
  <si>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</si>
  <si>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</si>
  <si>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</si>
  <si>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</si>
  <si>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</si>
  <si>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</si>
  <si>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</si>
  <si>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</si>
  <si>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</si>
  <si>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</si>
  <si>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</si>
  <si>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</si>
  <si>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</si>
  <si>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</si>
  <si>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</si>
  <si>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</si>
  <si>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</si>
  <si>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</si>
  <si>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</si>
  <si>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</si>
  <si>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</si>
  <si>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</si>
  <si>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</si>
  <si>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</si>
  <si>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</si>
  <si>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</si>
  <si>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</si>
  <si>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</si>
  <si>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</si>
  <si>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</si>
  <si>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</si>
  <si>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</si>
  <si>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</si>
  <si>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</si>
  <si>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</si>
  <si>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</si>
  <si>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</si>
  <si>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</si>
  <si>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</si>
  <si>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</si>
  <si>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</si>
  <si>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</si>
  <si>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</si>
  <si>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</si>
  <si>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</si>
  <si>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</si>
  <si>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</si>
  <si>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</si>
  <si>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</si>
  <si>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</si>
  <si>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</si>
  <si>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</si>
  <si>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</si>
  <si>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</si>
  <si>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</si>
  <si>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</si>
  <si>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</si>
  <si>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</si>
  <si>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</si>
  <si>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</si>
  <si>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</si>
  <si>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</si>
  <si>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</si>
  <si>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</si>
  <si>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</si>
  <si>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</si>
  <si>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</si>
  <si>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</si>
  <si>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</si>
  <si>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</si>
  <si>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</si>
  <si>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</si>
  <si>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</si>
  <si>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</si>
  <si>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</si>
  <si>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</si>
  <si>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</si>
  <si>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</si>
  <si>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</si>
  <si>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</si>
  <si>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</si>
  <si>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</si>
  <si>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</si>
  <si>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</si>
  <si>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</si>
  <si>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</si>
  <si>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</si>
  <si>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</si>
  <si>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</si>
  <si>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</si>
  <si>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</si>
  <si>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</si>
  <si>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</si>
  <si>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</si>
  <si>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</si>
  <si>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</si>
  <si>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</si>
  <si>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</si>
  <si>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</si>
  <si>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</si>
  <si>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</si>
  <si>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</si>
  <si>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</si>
  <si>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</si>
  <si>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</si>
  <si>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</si>
  <si>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</si>
  <si>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</si>
  <si>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</si>
  <si>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</si>
  <si>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</si>
  <si>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</si>
  <si>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</si>
  <si>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</si>
  <si>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</si>
  <si>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</si>
  <si>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</si>
  <si>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</si>
  <si>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</si>
  <si>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</si>
  <si>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</si>
  <si>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</si>
  <si>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</si>
  <si>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</si>
  <si>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</si>
  <si>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</si>
  <si>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</si>
  <si>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</si>
  <si>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</si>
  <si>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</si>
  <si>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</si>
  <si>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</si>
  <si>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</si>
  <si>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</si>
  <si>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</si>
  <si>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</si>
  <si>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</si>
  <si>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</si>
  <si>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</si>
  <si>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</si>
  <si>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</si>
  <si>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</si>
  <si>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</si>
  <si>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</si>
  <si>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</si>
  <si>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</si>
  <si>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</si>
  <si>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</si>
  <si>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</si>
  <si>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</si>
  <si>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</si>
  <si>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</si>
  <si>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</si>
  <si>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</si>
  <si>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</si>
  <si>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</si>
  <si>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</si>
  <si>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</si>
  <si>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</si>
  <si>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</si>
  <si>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</si>
  <si>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</si>
  <si>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</si>
  <si>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</si>
  <si>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</si>
  <si>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</si>
  <si>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</si>
  <si>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</si>
  <si>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</si>
  <si>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</si>
  <si>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</si>
  <si>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</si>
  <si>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</si>
  <si>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</si>
  <si>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</si>
  <si>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</si>
  <si>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</si>
  <si>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</si>
  <si>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</si>
  <si>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</si>
  <si>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</si>
  <si>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</si>
  <si>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</si>
  <si>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</si>
  <si>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</si>
  <si>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</si>
  <si>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</si>
  <si>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</si>
  <si>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</si>
  <si>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</si>
  <si>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</si>
  <si>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</si>
  <si>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</si>
  <si>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</si>
  <si>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</si>
  <si>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</si>
  <si>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</si>
  <si>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</si>
  <si>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</si>
  <si>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</si>
  <si>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</si>
  <si>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</si>
  <si>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</si>
  <si>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</si>
  <si>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</si>
  <si>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</si>
  <si>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</si>
  <si>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</si>
  <si>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</si>
  <si>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</si>
  <si>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</si>
  <si>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</si>
  <si>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</si>
  <si>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</si>
  <si>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</si>
  <si>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</si>
  <si>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</si>
  <si>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</si>
  <si>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</si>
  <si>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</si>
  <si>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</si>
  <si>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</si>
  <si>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</si>
  <si>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</si>
  <si>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</si>
  <si>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</si>
  <si>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</si>
  <si>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</si>
  <si>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</si>
  <si>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</si>
  <si>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</si>
  <si>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</si>
  <si>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</si>
  <si>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</si>
  <si>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</si>
  <si>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</si>
  <si>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</si>
  <si>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</si>
  <si>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</si>
  <si>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</si>
  <si>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</si>
  <si>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</si>
  <si>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</si>
  <si>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</si>
  <si>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</si>
  <si>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</si>
  <si>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</si>
  <si>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</si>
  <si>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</si>
  <si>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</si>
  <si>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</si>
  <si>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</si>
  <si>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</si>
  <si>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</si>
  <si>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</si>
  <si>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</si>
  <si>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</si>
  <si>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</si>
  <si>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</si>
  <si>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</si>
  <si>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</si>
  <si>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</si>
  <si>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</si>
  <si>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</si>
  <si>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</si>
  <si>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</si>
  <si>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</si>
  <si>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</si>
  <si>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</si>
  <si>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</si>
  <si>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</si>
  <si>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</si>
  <si>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</si>
  <si>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</si>
  <si>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</si>
  <si>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</si>
  <si>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</si>
  <si>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</si>
  <si>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</si>
  <si>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</si>
  <si>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</si>
  <si>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</si>
  <si>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</si>
  <si>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</si>
  <si>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</si>
  <si>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</si>
  <si>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</si>
  <si>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</si>
  <si>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</si>
  <si>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</si>
  <si>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</si>
  <si>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</si>
  <si>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</si>
  <si>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</si>
  <si>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</si>
  <si>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</si>
  <si>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</si>
  <si>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</si>
  <si>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</si>
  <si>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</si>
  <si>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</si>
  <si>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</si>
  <si>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</si>
  <si>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</si>
  <si>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</si>
  <si>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</si>
  <si>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</si>
  <si>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</si>
  <si>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</si>
  <si>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</si>
  <si>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</si>
  <si>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</si>
  <si>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</si>
  <si>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</si>
  <si>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</si>
  <si>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</si>
  <si>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</si>
  <si>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</si>
  <si>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</si>
  <si>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</si>
  <si>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</si>
  <si>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</si>
  <si>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</si>
  <si>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</si>
  <si>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</si>
  <si>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</si>
  <si>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</si>
  <si>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</si>
  <si>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</si>
  <si>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</si>
  <si>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</si>
  <si>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</si>
  <si>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</si>
  <si>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</si>
  <si>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</si>
  <si>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</si>
  <si>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</si>
  <si>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</si>
  <si>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</si>
  <si>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</si>
  <si>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</si>
  <si>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</si>
  <si>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</si>
  <si>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</si>
  <si>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</si>
  <si>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</si>
  <si>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</si>
  <si>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</si>
  <si>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</si>
  <si>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</si>
  <si>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</si>
  <si>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</si>
  <si>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</si>
  <si>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</si>
  <si>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</si>
  <si>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</si>
  <si>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</si>
  <si>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</si>
  <si>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</si>
  <si>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</si>
  <si>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</si>
  <si>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</si>
  <si>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</si>
  <si>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</si>
  <si>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</si>
  <si>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</si>
  <si>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</si>
  <si>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</si>
  <si>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</si>
  <si>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</si>
  <si>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</si>
  <si>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</si>
  <si>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</si>
  <si>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</si>
  <si>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</si>
  <si>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</si>
  <si>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</si>
  <si>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</si>
  <si>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</si>
  <si>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</si>
  <si>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</si>
  <si>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</si>
  <si>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</si>
  <si>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</si>
  <si>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</si>
  <si>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</si>
  <si>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</si>
  <si>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</si>
  <si>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</si>
  <si>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</si>
  <si>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</si>
  <si>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</si>
  <si>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</si>
  <si>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</si>
  <si>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</si>
  <si>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</si>
  <si>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</si>
  <si>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</si>
  <si>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</si>
  <si>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</si>
  <si>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</si>
  <si>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</si>
  <si>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</si>
  <si>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</si>
  <si>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</si>
  <si>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</si>
  <si>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</si>
  <si>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</si>
  <si>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</si>
  <si>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</si>
  <si>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</si>
  <si>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</si>
  <si>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</si>
  <si>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</si>
  <si>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</si>
  <si>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</si>
  <si>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</si>
  <si>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</si>
  <si>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</si>
  <si>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</si>
  <si>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</si>
  <si>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</si>
  <si>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</si>
  <si>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</si>
  <si>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</si>
  <si>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</si>
  <si>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</si>
  <si>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</si>
  <si>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</si>
  <si>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</si>
  <si>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</si>
  <si>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</si>
  <si>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</si>
  <si>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</si>
  <si>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</si>
  <si>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</si>
  <si>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</si>
  <si>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</si>
  <si>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</si>
  <si>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</si>
  <si>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</si>
  <si>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</si>
  <si>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</si>
  <si>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</si>
  <si>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</si>
  <si>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</si>
  <si>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</si>
  <si>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</si>
  <si>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</si>
  <si>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</si>
  <si>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</si>
  <si>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</si>
  <si>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</si>
  <si>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</si>
  <si>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</si>
  <si>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</si>
  <si>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</si>
  <si>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</si>
  <si>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</si>
  <si>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</si>
  <si>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</si>
  <si>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</si>
  <si>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</si>
  <si>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</si>
  <si>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</si>
  <si>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</si>
  <si>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</si>
  <si>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</si>
  <si>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</si>
  <si>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</si>
  <si>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</si>
  <si>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</si>
  <si>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</si>
  <si>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</si>
  <si>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</si>
  <si>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</si>
  <si>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</si>
  <si>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</si>
  <si>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</si>
  <si>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</si>
  <si>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</si>
  <si>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</si>
  <si>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</si>
  <si>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</si>
  <si>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</si>
  <si>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</si>
  <si>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</si>
  <si>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</si>
  <si>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</si>
  <si>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</si>
  <si>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</si>
  <si>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</si>
  <si>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</si>
  <si>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</si>
  <si>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</si>
  <si>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</si>
  <si>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</si>
  <si>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</si>
  <si>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</si>
  <si>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</si>
  <si>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</si>
  <si>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</si>
  <si>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</si>
  <si>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</si>
  <si>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</si>
  <si>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</si>
  <si>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</si>
  <si>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</si>
  <si>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</si>
  <si>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</si>
  <si>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</si>
  <si>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</si>
  <si>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</si>
  <si>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</si>
  <si>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</si>
  <si>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</si>
  <si>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</si>
  <si>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</si>
  <si>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</si>
  <si>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</si>
  <si>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</si>
  <si>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</si>
  <si>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</si>
  <si>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</si>
  <si>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</si>
  <si>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</si>
  <si>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</si>
  <si>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</si>
  <si>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</si>
  <si>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</si>
  <si>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</si>
  <si>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</si>
  <si>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</si>
  <si>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</si>
  <si>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</si>
  <si>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</si>
  <si>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</si>
  <si>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</si>
  <si>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</si>
  <si>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</si>
  <si>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</si>
  <si>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</si>
  <si>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</si>
  <si>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</si>
  <si>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</si>
  <si>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</si>
  <si>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</si>
  <si>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</si>
  <si>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</si>
  <si>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</si>
  <si>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</si>
  <si>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</si>
  <si>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</si>
  <si>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</si>
  <si>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</si>
  <si>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</si>
  <si>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</si>
  <si>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</si>
  <si>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</si>
  <si>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</si>
  <si>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</si>
  <si>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</si>
  <si>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</si>
  <si>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</si>
  <si>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</si>
  <si>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</si>
  <si>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</si>
  <si>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</si>
  <si>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</si>
  <si>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</si>
  <si>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</si>
  <si>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</si>
  <si>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</si>
  <si>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</si>
  <si>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</si>
  <si>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</si>
  <si>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</si>
  <si>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</si>
  <si>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</si>
  <si>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</si>
  <si>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</si>
  <si>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</si>
  <si>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</si>
  <si>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</si>
  <si>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</si>
  <si>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</si>
  <si>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</si>
  <si>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</si>
  <si>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</si>
  <si>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</si>
  <si>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</si>
  <si>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</si>
  <si>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</si>
  <si>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</si>
  <si>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</si>
  <si>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</si>
  <si>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</si>
  <si>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</si>
  <si>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</si>
  <si>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</si>
  <si>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</si>
  <si>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</si>
  <si>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</si>
  <si>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</si>
  <si>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</si>
  <si>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</si>
  <si>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</si>
  <si>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</si>
  <si>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</si>
  <si>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</si>
  <si>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</si>
  <si>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</si>
  <si>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</si>
  <si>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</si>
  <si>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</si>
  <si>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</si>
  <si>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</si>
  <si>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</si>
  <si>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</si>
  <si>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</si>
  <si>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</si>
  <si>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</si>
  <si>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</si>
  <si>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</si>
  <si>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</si>
  <si>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</si>
  <si>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</si>
  <si>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</si>
  <si>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</si>
  <si>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</si>
  <si>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</si>
  <si>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</si>
  <si>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</si>
  <si>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</si>
  <si>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</si>
  <si>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</si>
  <si>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</si>
  <si>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</si>
  <si>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</si>
  <si>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</si>
  <si>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</si>
  <si>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</si>
  <si>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</si>
  <si>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</si>
  <si>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</si>
  <si>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</si>
  <si>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</si>
  <si>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</si>
  <si>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</si>
  <si>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</si>
  <si>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</si>
  <si>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</si>
  <si>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</si>
  <si>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</si>
  <si>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</si>
  <si>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</si>
  <si>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</si>
  <si>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</si>
  <si>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</si>
  <si>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</si>
  <si>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</si>
  <si>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</si>
  <si>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</si>
  <si>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</si>
  <si>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</si>
  <si>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</si>
  <si>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</si>
  <si>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</si>
  <si>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</si>
  <si>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</si>
  <si>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</si>
  <si>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</si>
  <si>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</si>
  <si>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</si>
  <si>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</si>
  <si>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</si>
  <si>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</si>
  <si>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</si>
  <si>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</si>
  <si>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</si>
  <si>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</si>
  <si>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</si>
  <si>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</si>
  <si>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</si>
  <si>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</si>
  <si>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</si>
  <si>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</si>
  <si>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</si>
  <si>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</si>
  <si>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</si>
  <si>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</si>
  <si>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</si>
  <si>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</si>
  <si>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</si>
  <si>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</si>
  <si>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</si>
  <si>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</si>
  <si>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</si>
  <si>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</si>
  <si>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</si>
  <si>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</si>
  <si>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</si>
  <si>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</si>
  <si>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</si>
  <si>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</si>
  <si>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</si>
  <si>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</si>
  <si>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</si>
  <si>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</si>
  <si>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</si>
  <si>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</si>
  <si>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</si>
  <si>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</si>
  <si>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</si>
  <si>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</si>
  <si>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</si>
  <si>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</si>
  <si>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</si>
  <si>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</si>
  <si>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</si>
  <si>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</si>
  <si>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</si>
  <si>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</si>
  <si>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</si>
  <si>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</si>
  <si>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</si>
  <si>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</si>
  <si>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</si>
  <si>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</si>
  <si>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</si>
  <si>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</si>
  <si>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</si>
  <si>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</si>
  <si>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</si>
  <si>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</si>
  <si>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</si>
  <si>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</si>
  <si>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</si>
  <si>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</si>
  <si>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</si>
  <si>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</si>
  <si>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</si>
  <si>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</si>
  <si>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</si>
  <si>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</si>
  <si>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</si>
  <si>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</si>
  <si>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</si>
  <si>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</si>
  <si>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</si>
  <si>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</si>
  <si>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</si>
  <si>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</si>
  <si>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</si>
  <si>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</si>
  <si>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</si>
  <si>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</si>
  <si>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</si>
  <si>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</si>
  <si>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</si>
  <si>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</si>
  <si>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</si>
  <si>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</si>
  <si>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</si>
  <si>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</si>
  <si>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</si>
  <si>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</si>
  <si>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</si>
  <si>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</si>
  <si>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</si>
  <si>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</si>
  <si>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</si>
  <si>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</si>
  <si>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</si>
  <si>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</si>
  <si>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</si>
  <si>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</si>
  <si>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</si>
  <si>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</si>
  <si>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</si>
  <si>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</si>
  <si>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</si>
  <si>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</si>
  <si>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</si>
  <si>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</si>
  <si>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</si>
  <si>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</si>
  <si>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</si>
  <si>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</si>
  <si>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</si>
  <si>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</si>
  <si>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</si>
  <si>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</si>
  <si>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</si>
  <si>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</si>
  <si>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</si>
  <si>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</si>
  <si>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</si>
  <si>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</si>
  <si>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</si>
  <si>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</si>
  <si>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</si>
  <si>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</si>
  <si>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</si>
  <si>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</si>
  <si>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</si>
  <si>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</si>
  <si>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</si>
  <si>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</si>
  <si>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</si>
  <si>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</si>
  <si>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</si>
  <si>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</si>
  <si>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</si>
  <si>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</si>
  <si>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</si>
  <si>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</si>
  <si>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</si>
  <si>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</si>
  <si>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</si>
  <si>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</si>
  <si>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</si>
  <si>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</si>
  <si>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</si>
  <si>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</si>
  <si>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</si>
  <si>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</si>
  <si>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</si>
  <si>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</si>
  <si>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</si>
  <si>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</si>
  <si>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</si>
  <si>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</si>
  <si>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</si>
  <si>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</si>
  <si>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</si>
  <si>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</si>
  <si>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</si>
  <si>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</si>
  <si>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</si>
  <si>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</si>
  <si>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</si>
  <si>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</si>
  <si>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</si>
  <si>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</si>
  <si>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</si>
  <si>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</si>
  <si>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</si>
  <si>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</si>
  <si>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</si>
  <si>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</si>
  <si>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</si>
  <si>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</si>
  <si>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</si>
  <si>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</si>
  <si>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</si>
  <si>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</si>
  <si>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</si>
  <si>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</si>
  <si>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</si>
  <si>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</si>
  <si>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</si>
  <si>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</si>
  <si>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</si>
  <si>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</si>
  <si>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</si>
  <si>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</si>
  <si>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</si>
  <si>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</si>
  <si>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</si>
  <si>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</si>
  <si>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</si>
  <si>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</si>
  <si>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</si>
  <si>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</si>
  <si>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</si>
  <si>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</si>
  <si>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</si>
  <si>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</si>
  <si>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</si>
  <si>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</si>
  <si>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</si>
  <si>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</si>
  <si>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</si>
  <si>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</si>
  <si>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</si>
  <si>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</si>
  <si>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</si>
  <si>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</si>
  <si>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</si>
  <si>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</si>
  <si>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</si>
  <si>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</si>
  <si>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</si>
  <si>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</si>
  <si>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</si>
  <si>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</si>
  <si>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</si>
  <si>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</si>
  <si>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</si>
  <si>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</si>
  <si>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</si>
  <si>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</si>
  <si>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</si>
  <si>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</si>
  <si>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</si>
  <si>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</si>
  <si>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</si>
  <si>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</si>
  <si>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</si>
  <si>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</si>
  <si>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</si>
  <si>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</si>
  <si>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</si>
  <si>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</si>
  <si>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</si>
  <si>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</si>
  <si>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</si>
  <si>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</si>
  <si>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</si>
  <si>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</si>
  <si>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</si>
  <si>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</si>
  <si>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</si>
  <si>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</si>
  <si>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</si>
  <si>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</si>
  <si>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</si>
  <si>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</si>
  <si>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</si>
  <si>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</si>
  <si>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</si>
  <si>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</si>
  <si>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</si>
  <si>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</si>
  <si>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</si>
  <si>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</si>
  <si>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</si>
  <si>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</si>
  <si>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</si>
  <si>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</si>
  <si>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</si>
  <si>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</si>
  <si>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</si>
  <si>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</si>
  <si>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</si>
  <si>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</si>
  <si>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</si>
  <si>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</si>
  <si>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</si>
  <si>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</si>
  <si>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</si>
  <si>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</si>
  <si>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</si>
  <si>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</si>
  <si>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</si>
  <si>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</si>
  <si>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</si>
  <si>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</si>
  <si>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</si>
  <si>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</si>
  <si>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</si>
  <si>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</si>
  <si>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</si>
  <si>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</si>
  <si>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</si>
  <si>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</si>
  <si>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</si>
  <si>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</si>
  <si>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</si>
  <si>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</si>
  <si>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</si>
  <si>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</si>
  <si>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</si>
  <si>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</si>
  <si>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</si>
  <si>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</si>
  <si>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</si>
  <si>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</si>
  <si>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</si>
  <si>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</si>
  <si>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</si>
  <si>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</si>
  <si>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</si>
  <si>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</si>
  <si>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</si>
  <si>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</si>
  <si>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</si>
  <si>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</si>
  <si>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</si>
  <si>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</si>
  <si>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</si>
  <si>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</si>
  <si>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</si>
  <si>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</si>
  <si>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</si>
  <si>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</si>
  <si>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</si>
  <si>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</si>
  <si>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</si>
  <si>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</si>
  <si>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</si>
  <si>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</si>
  <si>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</si>
  <si>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</si>
  <si>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</si>
  <si>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</si>
  <si>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</si>
  <si>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</si>
  <si>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</si>
  <si>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</si>
  <si>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</si>
  <si>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</si>
  <si>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</si>
  <si>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</si>
  <si>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</si>
  <si>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</si>
  <si>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</si>
  <si>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</si>
  <si>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</si>
  <si>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</si>
  <si>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</si>
  <si>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</si>
  <si>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</si>
  <si>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</si>
  <si>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</si>
  <si>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</si>
  <si>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</si>
  <si>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</si>
  <si>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</si>
  <si>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</si>
  <si>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</si>
  <si>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</si>
  <si>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</si>
  <si>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</si>
  <si>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</si>
  <si>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</si>
  <si>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</si>
  <si>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</si>
  <si>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</si>
  <si>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</si>
  <si>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</si>
  <si>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</si>
  <si>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</si>
  <si>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</si>
  <si>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</si>
  <si>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</si>
  <si>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</si>
  <si>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</si>
  <si>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</si>
  <si>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</si>
  <si>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</si>
  <si>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</si>
  <si>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</si>
  <si>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</si>
  <si>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</si>
  <si>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</si>
  <si>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</si>
  <si>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</si>
  <si>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</si>
  <si>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</si>
  <si>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</si>
  <si>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</si>
  <si>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</si>
  <si>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</si>
  <si>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</si>
  <si>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</si>
  <si>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</si>
  <si>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</si>
  <si>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</si>
  <si>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</si>
  <si>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</si>
  <si>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</si>
  <si>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</si>
  <si>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</si>
  <si>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</si>
  <si>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</si>
  <si>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</si>
  <si>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</si>
  <si>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</si>
  <si>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</si>
  <si>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</si>
  <si>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</si>
  <si>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</si>
  <si>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</si>
  <si>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</si>
  <si>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</si>
  <si>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</si>
  <si>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</si>
  <si>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</si>
  <si>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</si>
  <si>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</si>
  <si>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</si>
  <si>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</si>
  <si>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</si>
  <si>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</si>
  <si>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</si>
  <si>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</si>
  <si>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</si>
  <si>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</si>
  <si>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</si>
  <si>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</si>
  <si>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</si>
  <si>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</si>
  <si>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</si>
  <si>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</si>
  <si>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</si>
  <si>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</si>
  <si>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</si>
  <si>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</si>
  <si>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</si>
  <si>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</si>
  <si>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</si>
  <si>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</si>
  <si>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</si>
  <si>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</si>
  <si>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</si>
  <si>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</si>
  <si>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</si>
  <si>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</si>
  <si>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</si>
  <si>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</si>
  <si>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</si>
  <si>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</si>
  <si>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</si>
  <si>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</si>
  <si>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</si>
  <si>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</si>
  <si>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</si>
  <si>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</si>
  <si>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</si>
  <si>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</si>
  <si>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</si>
  <si>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</si>
  <si>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</si>
  <si>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</si>
  <si>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</si>
  <si>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</si>
  <si>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</si>
  <si>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</si>
  <si>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</si>
  <si>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</si>
  <si>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</si>
  <si>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</si>
  <si>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</si>
  <si>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</si>
  <si>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</si>
  <si>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</si>
  <si>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</si>
  <si>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</si>
  <si>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</si>
  <si>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</si>
  <si>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</si>
  <si>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</si>
  <si>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</si>
  <si>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</si>
  <si>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</si>
  <si>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</si>
  <si>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</si>
  <si>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</si>
  <si>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</si>
  <si>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</si>
  <si>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</si>
  <si>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</si>
  <si>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</si>
  <si>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</si>
  <si>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</si>
  <si>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</si>
  <si>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</si>
  <si>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</si>
  <si>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</si>
  <si>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</si>
  <si>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</si>
  <si>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</si>
  <si>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</si>
  <si>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</si>
  <si>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</si>
  <si>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</si>
  <si>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</si>
  <si>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</si>
  <si>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</si>
  <si>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</si>
  <si>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</si>
  <si>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</si>
  <si>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</si>
  <si>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</si>
  <si>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</si>
  <si>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</si>
  <si>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</si>
  <si>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</si>
  <si>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</si>
  <si>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</si>
  <si>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</si>
  <si>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</si>
  <si>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</si>
  <si>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</si>
  <si>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</si>
  <si>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</si>
  <si>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</si>
  <si>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</si>
  <si>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</si>
  <si>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</si>
  <si>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</si>
  <si>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</si>
  <si>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</si>
  <si>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</si>
  <si>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</si>
  <si>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</si>
  <si>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</si>
  <si>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</si>
  <si>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</si>
  <si>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</si>
  <si>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</si>
  <si>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</si>
  <si>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</si>
  <si>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</si>
  <si>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</si>
  <si>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</si>
  <si>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</si>
  <si>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</si>
  <si>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</si>
  <si>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</si>
  <si>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</si>
  <si>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</si>
  <si>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</si>
  <si>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</si>
  <si>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</si>
  <si>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</si>
  <si>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</si>
  <si>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</si>
  <si>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</si>
  <si>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</si>
  <si>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</si>
  <si>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</si>
  <si>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</si>
  <si>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</si>
  <si>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</si>
  <si>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</si>
  <si>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</si>
  <si>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</si>
  <si>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</si>
  <si>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</si>
  <si>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</si>
  <si>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</si>
  <si>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</si>
  <si>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</si>
  <si>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</si>
  <si>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</si>
  <si>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</si>
  <si>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</si>
  <si>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</si>
  <si>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</si>
  <si>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</si>
  <si>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</si>
  <si>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</si>
  <si>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</si>
  <si>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</si>
  <si>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</si>
  <si>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</si>
  <si>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</si>
  <si>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</si>
  <si>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</si>
  <si>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</si>
  <si>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</si>
  <si>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</si>
  <si>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</si>
  <si>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</si>
  <si>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</si>
  <si>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</si>
  <si>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</si>
  <si>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</si>
  <si>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</si>
  <si>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</si>
  <si>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</si>
  <si>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</si>
  <si>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</si>
  <si>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</si>
  <si>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</si>
  <si>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</si>
  <si>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</si>
  <si>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</si>
  <si>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</si>
  <si>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</si>
  <si>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</si>
  <si>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</si>
  <si>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</si>
  <si>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</si>
  <si>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</si>
  <si>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</si>
  <si>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</si>
  <si>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</si>
  <si>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</si>
  <si>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</si>
  <si>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</si>
  <si>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</si>
  <si>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</si>
  <si>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</si>
  <si>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</si>
  <si>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</si>
  <si>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</si>
  <si>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</si>
  <si>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</si>
  <si>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</si>
  <si>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</si>
  <si>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</si>
  <si>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</si>
  <si>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</si>
  <si>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</si>
  <si>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</si>
  <si>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</si>
  <si>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</si>
  <si>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</si>
  <si>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</si>
  <si>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</si>
  <si>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</si>
  <si>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</si>
  <si>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</si>
  <si>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</si>
  <si>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</si>
  <si>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</si>
  <si>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</si>
  <si>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</si>
  <si>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</si>
  <si>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</si>
  <si>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</si>
  <si>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</si>
  <si>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</si>
  <si>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</si>
  <si>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</si>
  <si>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</si>
  <si>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</si>
  <si>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</si>
  <si>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</si>
  <si>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</si>
  <si>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</si>
  <si>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</si>
  <si>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</si>
  <si>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</si>
  <si>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</si>
  <si>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</si>
  <si>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</si>
  <si>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</si>
  <si>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</si>
  <si>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</si>
  <si>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</si>
  <si>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</si>
  <si>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</si>
  <si>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</si>
  <si>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</si>
  <si>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</si>
  <si>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</si>
  <si>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</si>
  <si>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</si>
  <si>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</si>
  <si>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</si>
  <si>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</si>
  <si>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</si>
  <si>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</si>
  <si>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</si>
  <si>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</si>
  <si>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</si>
  <si>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</si>
  <si>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</si>
  <si>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</si>
  <si>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</si>
  <si>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</si>
  <si>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</si>
  <si>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</si>
  <si>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</si>
  <si>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</si>
  <si>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</si>
  <si>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</si>
  <si>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</si>
  <si>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</si>
  <si>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</si>
  <si>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</si>
  <si>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</si>
  <si>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</si>
  <si>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</si>
  <si>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</si>
  <si>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</si>
  <si>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</si>
  <si>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</si>
  <si>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</si>
  <si>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</si>
  <si>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</si>
  <si>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</si>
  <si>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</si>
  <si>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</si>
  <si>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</si>
  <si>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</si>
  <si>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</si>
  <si>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</si>
  <si>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</si>
  <si>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</si>
  <si>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</si>
  <si>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</si>
  <si>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</si>
  <si>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</si>
  <si>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</si>
  <si>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</si>
  <si>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</si>
  <si>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</si>
  <si>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</si>
  <si>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</si>
  <si>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</si>
  <si>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</si>
  <si>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</si>
  <si>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</si>
  <si>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</si>
  <si>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</si>
  <si>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</si>
  <si>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</si>
  <si>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</si>
  <si>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</si>
  <si>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</si>
  <si>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</si>
  <si>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</si>
  <si>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</si>
  <si>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</si>
  <si>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</si>
  <si>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</si>
  <si>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</si>
  <si>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</si>
  <si>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</si>
  <si>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</si>
  <si>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</si>
  <si>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</si>
  <si>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</si>
  <si>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</si>
  <si>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</si>
  <si>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</si>
  <si>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</si>
  <si>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</si>
  <si>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</si>
  <si>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</si>
  <si>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</si>
  <si>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</si>
  <si>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</si>
  <si>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</si>
  <si>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</si>
  <si>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</si>
  <si>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</si>
  <si>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</si>
  <si>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</si>
  <si>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</si>
  <si>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</si>
  <si>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</si>
  <si>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</si>
  <si>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</si>
  <si>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</si>
  <si>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</si>
  <si>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</si>
  <si>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</si>
  <si>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</si>
  <si>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</si>
  <si>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</si>
  <si>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</si>
  <si>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</si>
  <si>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</si>
  <si>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</si>
  <si>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</si>
  <si>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</si>
  <si>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</si>
  <si>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</si>
  <si>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</si>
  <si>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</si>
  <si>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</si>
  <si>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</si>
  <si>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</si>
  <si>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</si>
  <si>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</si>
  <si>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</si>
  <si>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</si>
  <si>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</si>
  <si>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</si>
  <si>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</si>
  <si>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</si>
  <si>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</si>
  <si>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</si>
  <si>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</si>
  <si>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</si>
  <si>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</si>
  <si>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</si>
  <si>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</si>
  <si>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</si>
  <si>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</si>
  <si>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</si>
  <si>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</si>
  <si>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</si>
  <si>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</si>
  <si>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</si>
  <si>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</si>
  <si>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</si>
  <si>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</si>
  <si>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</si>
  <si>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</si>
  <si>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</si>
  <si>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</si>
  <si>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</si>
  <si>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</si>
  <si>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</si>
  <si>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</si>
  <si>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</si>
  <si>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</si>
  <si>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</si>
  <si>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</si>
  <si>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</si>
  <si>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</si>
  <si>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</si>
  <si>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</si>
  <si>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</si>
  <si>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</si>
  <si>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</si>
  <si>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</si>
  <si>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</si>
  <si>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</si>
  <si>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</si>
  <si>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</si>
  <si>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</si>
  <si>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</si>
  <si>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</si>
  <si>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</si>
  <si>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</si>
  <si>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</si>
  <si>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</si>
  <si>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</si>
  <si>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</si>
  <si>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</si>
  <si>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</si>
  <si>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</si>
  <si>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</si>
  <si>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</si>
  <si>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</si>
  <si>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</si>
  <si>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</si>
  <si>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</si>
  <si>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</si>
  <si>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</si>
  <si>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</si>
  <si>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</si>
  <si>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</si>
  <si>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</si>
  <si>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</si>
  <si>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</si>
  <si>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</si>
  <si>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</si>
  <si>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</si>
  <si>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</si>
  <si>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</si>
  <si>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</si>
  <si>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</si>
  <si>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</si>
  <si>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</si>
  <si>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</si>
  <si>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</si>
  <si>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</si>
  <si>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</si>
  <si>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</si>
  <si>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</si>
  <si>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</si>
  <si>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</si>
  <si>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</si>
  <si>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</si>
  <si>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</si>
  <si>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</si>
  <si>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</si>
  <si>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</si>
  <si>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</si>
  <si>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</si>
  <si>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</si>
  <si>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</si>
  <si>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</si>
  <si>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</si>
  <si>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</si>
  <si>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</si>
  <si>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</si>
  <si>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</si>
  <si>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</si>
  <si>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</si>
  <si>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</si>
  <si>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</si>
  <si>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</si>
  <si>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</si>
  <si>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</si>
  <si>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</si>
  <si>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</si>
  <si>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</si>
  <si>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</si>
  <si>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</si>
  <si>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</si>
  <si>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</si>
  <si>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</si>
  <si>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</si>
  <si>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</si>
  <si>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</si>
  <si>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</si>
  <si>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</si>
  <si>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</si>
  <si>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</si>
  <si>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</si>
  <si>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</si>
  <si>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</si>
  <si>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</si>
  <si>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</si>
  <si>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</si>
  <si>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</si>
  <si>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</si>
  <si>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</si>
  <si>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</si>
  <si>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</si>
  <si>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</si>
  <si>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</si>
  <si>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</si>
  <si>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</si>
  <si>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</si>
  <si>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</si>
  <si>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</si>
  <si>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</si>
  <si>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</si>
  <si>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</si>
  <si>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</si>
  <si>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</si>
  <si>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</si>
  <si>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</si>
  <si>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</si>
  <si>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</si>
  <si>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</si>
  <si>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</si>
  <si>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</si>
  <si>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</si>
  <si>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</si>
  <si>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</si>
  <si>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</si>
  <si>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</si>
  <si>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</si>
  <si>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</si>
  <si>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</si>
  <si>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</si>
  <si>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</si>
  <si>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</si>
  <si>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</si>
  <si>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</si>
  <si>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</si>
  <si>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</si>
  <si>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</si>
  <si>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</si>
  <si>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</si>
  <si>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</si>
  <si>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</si>
  <si>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</si>
  <si>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</si>
  <si>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</si>
  <si>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</si>
  <si>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</si>
  <si>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</si>
  <si>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</si>
  <si>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</si>
  <si>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</si>
  <si>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</si>
  <si>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</si>
  <si>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</si>
  <si>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</si>
  <si>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</si>
  <si>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</si>
  <si>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</si>
  <si>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</si>
  <si>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</si>
  <si>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</si>
  <si>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</si>
  <si>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</si>
  <si>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</si>
  <si>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</si>
  <si>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</si>
  <si>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</si>
  <si>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</si>
  <si>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</si>
  <si>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</si>
  <si>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</si>
  <si>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</si>
  <si>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</si>
  <si>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</si>
  <si>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</si>
  <si>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</si>
  <si>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</si>
  <si>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</si>
  <si>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</si>
  <si>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</si>
  <si>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</si>
  <si>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</si>
  <si>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</si>
  <si>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</si>
  <si>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</si>
  <si>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</si>
  <si>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</si>
  <si>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</si>
  <si>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</si>
  <si>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</si>
  <si>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</si>
  <si>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</si>
  <si>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</si>
  <si>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</si>
  <si>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</si>
  <si>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</si>
  <si>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</si>
  <si>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</si>
  <si>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</si>
  <si>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</si>
  <si>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</si>
  <si>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</si>
  <si>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</si>
  <si>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</si>
  <si>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</si>
  <si>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</si>
  <si>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</si>
  <si>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</si>
  <si>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</si>
  <si>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</si>
  <si>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</si>
  <si>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</si>
  <si>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</si>
  <si>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</si>
  <si>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</si>
  <si>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</si>
  <si>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</si>
  <si>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</si>
  <si>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</si>
  <si>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</si>
  <si>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</si>
  <si>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</si>
  <si>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</si>
  <si>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</si>
  <si>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</si>
  <si>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</si>
  <si>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</si>
  <si>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</si>
  <si>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</si>
  <si>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</si>
  <si>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</si>
  <si>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</si>
  <si>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</si>
  <si>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</si>
  <si>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</si>
  <si>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</si>
  <si>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</si>
  <si>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</si>
  <si>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</si>
  <si>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</si>
  <si>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</si>
  <si>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</si>
  <si>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</si>
  <si>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</si>
  <si>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</si>
  <si>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</si>
  <si>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</si>
  <si>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</si>
  <si>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</si>
  <si>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</si>
  <si>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</si>
  <si>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</si>
  <si>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</si>
  <si>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</si>
  <si>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</si>
  <si>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</si>
  <si>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</si>
  <si>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</si>
  <si>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</si>
  <si>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</si>
  <si>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</si>
  <si>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</si>
  <si>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</si>
  <si>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</si>
  <si>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</si>
  <si>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</si>
  <si>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</si>
  <si>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</si>
  <si>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</si>
  <si>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</si>
  <si>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</si>
  <si>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</si>
  <si>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</si>
  <si>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</si>
  <si>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</si>
  <si>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</si>
  <si>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</si>
  <si>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</si>
  <si>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</si>
  <si>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</si>
  <si>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</si>
  <si>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</si>
  <si>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</si>
  <si>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</si>
  <si>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</si>
  <si>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</si>
  <si>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</si>
  <si>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</si>
  <si>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</si>
  <si>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</si>
  <si>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</si>
  <si>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</si>
  <si>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</si>
  <si>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</si>
  <si>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</si>
  <si>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</si>
  <si>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</si>
  <si>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</si>
  <si>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</si>
  <si>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</si>
  <si>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</si>
  <si>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</si>
  <si>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</si>
  <si>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</si>
  <si>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</si>
  <si>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</si>
  <si>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</si>
  <si>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</si>
  <si>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</si>
  <si>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</si>
  <si>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</si>
  <si>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</si>
  <si>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</si>
  <si>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</si>
  <si>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</si>
  <si>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</si>
  <si>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</si>
  <si>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</si>
  <si>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</si>
  <si>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</si>
  <si>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</si>
  <si>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</si>
  <si>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</si>
  <si>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</si>
  <si>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</si>
  <si>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</si>
  <si>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</si>
  <si>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</si>
  <si>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</si>
  <si>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</si>
  <si>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</si>
  <si>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</si>
  <si>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</si>
  <si>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</si>
  <si>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</si>
  <si>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</si>
  <si>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</si>
  <si>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</si>
  <si>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</si>
  <si>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</si>
  <si>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</si>
  <si>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</si>
  <si>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</si>
  <si>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</si>
  <si>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</si>
  <si>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</si>
  <si>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</si>
  <si>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</si>
  <si>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</si>
  <si>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</si>
  <si>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</si>
  <si>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</si>
  <si>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</si>
  <si>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</si>
  <si>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</si>
  <si>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</si>
  <si>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</si>
  <si>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</si>
  <si>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</si>
  <si>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</si>
  <si>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</si>
  <si>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</si>
  <si>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</si>
  <si>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</si>
  <si>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</si>
  <si>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</si>
  <si>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</si>
  <si>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</si>
  <si>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</si>
  <si>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</si>
  <si>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</si>
  <si>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</si>
  <si>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</si>
  <si>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</si>
  <si>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</si>
  <si>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</si>
  <si>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</si>
  <si>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</si>
  <si>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</si>
  <si>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</si>
  <si>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</si>
  <si>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</si>
  <si>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</si>
  <si>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</si>
  <si>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</si>
  <si>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</si>
  <si>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</si>
  <si>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</si>
  <si>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</si>
  <si>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</si>
  <si>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</si>
  <si>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</si>
  <si>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</si>
  <si>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</si>
  <si>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</si>
  <si>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</si>
  <si>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</si>
  <si>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</si>
  <si>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</si>
  <si>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</si>
  <si>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</si>
  <si>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</si>
  <si>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</si>
  <si>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</si>
  <si>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</si>
  <si>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</si>
  <si>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</si>
  <si>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</si>
  <si>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</si>
  <si>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</si>
  <si>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</si>
  <si>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</si>
  <si>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</si>
  <si>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</si>
  <si>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</si>
  <si>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</si>
  <si>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</si>
  <si>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</si>
  <si>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</si>
  <si>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</si>
  <si>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</si>
  <si>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</si>
  <si>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</si>
  <si>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</si>
  <si>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</si>
  <si>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</si>
  <si>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</si>
  <si>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</si>
  <si>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</si>
  <si>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</si>
  <si>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</si>
  <si>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</si>
  <si>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</si>
  <si>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</si>
  <si>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</si>
  <si>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</si>
  <si>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</si>
  <si>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</si>
  <si>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</si>
  <si>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</si>
  <si>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</si>
  <si>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</si>
  <si>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</si>
  <si>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</si>
  <si>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</si>
  <si>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</si>
  <si>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</si>
  <si>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</si>
  <si>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</si>
  <si>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</si>
  <si>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</si>
  <si>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</si>
  <si>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</si>
  <si>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</si>
  <si>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</si>
  <si>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</si>
  <si>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</si>
  <si>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</si>
  <si>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</si>
  <si>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</si>
  <si>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</si>
  <si>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</si>
  <si>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</si>
  <si>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</si>
  <si>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</si>
  <si>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</si>
  <si>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</si>
  <si>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</si>
  <si>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</si>
  <si>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</si>
  <si>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</si>
  <si>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</si>
  <si>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</si>
  <si>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</si>
  <si>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</si>
  <si>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</si>
  <si>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</si>
  <si>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</si>
  <si>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</si>
  <si>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</si>
  <si>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</si>
  <si>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</si>
  <si>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</si>
  <si>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</si>
  <si>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</si>
  <si>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</si>
  <si>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</si>
  <si>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</si>
  <si>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</si>
  <si>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</si>
  <si>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</si>
  <si>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</si>
  <si>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</si>
  <si>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</si>
  <si>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</si>
  <si>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</si>
  <si>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</si>
  <si>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</si>
  <si>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</si>
  <si>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</si>
  <si>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</si>
  <si>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</si>
  <si>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</si>
  <si>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</si>
  <si>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</si>
  <si>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</si>
  <si>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</si>
  <si>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</si>
  <si>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</si>
  <si>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</si>
  <si>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</si>
  <si>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</si>
  <si>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</si>
  <si>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</si>
  <si>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</si>
  <si>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</si>
  <si>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</si>
  <si>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</si>
  <si>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</si>
  <si>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</si>
  <si>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</si>
  <si>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</si>
  <si>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</si>
  <si>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</si>
  <si>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</si>
  <si>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</si>
  <si>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</si>
  <si>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</si>
  <si>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</si>
  <si>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</si>
  <si>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</si>
  <si>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</si>
  <si>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</si>
  <si>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</si>
  <si>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</si>
  <si>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</si>
  <si>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</si>
  <si>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</si>
  <si>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</si>
  <si>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</si>
  <si>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</si>
  <si>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</si>
  <si>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</si>
  <si>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</si>
  <si>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</si>
  <si>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</si>
  <si>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</si>
  <si>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</si>
  <si>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</si>
  <si>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</si>
  <si>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</si>
  <si>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</si>
  <si>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</si>
  <si>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</si>
  <si>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</si>
  <si>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</si>
  <si>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</si>
  <si>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</si>
  <si>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</si>
  <si>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</si>
  <si>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</si>
  <si>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</si>
  <si>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</si>
  <si>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</si>
  <si>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</si>
  <si>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</si>
  <si>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</si>
  <si>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</si>
  <si>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</si>
  <si>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</si>
  <si>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</si>
  <si>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</si>
  <si>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</si>
  <si>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</si>
  <si>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</si>
  <si>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</si>
  <si>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</si>
  <si>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</si>
  <si>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</si>
  <si>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</si>
  <si>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</si>
  <si>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</si>
  <si>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</si>
  <si>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</si>
  <si>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</si>
  <si>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</si>
  <si>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</si>
  <si>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</si>
  <si>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</si>
  <si>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</si>
  <si>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</si>
  <si>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</si>
  <si>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</si>
  <si>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</si>
  <si>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</si>
  <si>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</si>
  <si>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</si>
  <si>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</si>
  <si>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</si>
  <si>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</si>
  <si>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</si>
  <si>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</si>
  <si>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</si>
  <si>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</si>
  <si>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</si>
  <si>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</si>
  <si>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</si>
  <si>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</si>
  <si>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</si>
  <si>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</si>
  <si>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</si>
  <si>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</si>
  <si>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</si>
  <si>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</si>
  <si>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</si>
  <si>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</si>
  <si>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</si>
  <si>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</si>
  <si>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</si>
  <si>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</si>
  <si>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</si>
  <si>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</si>
  <si>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</si>
  <si>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</si>
  <si>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</si>
  <si>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</si>
  <si>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</si>
  <si>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</si>
  <si>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</si>
  <si>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</si>
  <si>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</si>
  <si>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</si>
  <si>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</si>
  <si>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</si>
  <si>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</si>
  <si>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</si>
  <si>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</si>
  <si>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</si>
  <si>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</si>
  <si>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</si>
  <si>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</si>
  <si>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</si>
  <si>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</si>
  <si>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</si>
  <si>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</si>
  <si>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</si>
  <si>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</si>
  <si>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</si>
  <si>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</si>
  <si>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</si>
  <si>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</si>
  <si>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</si>
  <si>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</si>
  <si>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</si>
  <si>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</si>
  <si>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</si>
  <si>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</si>
  <si>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</si>
  <si>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</si>
  <si>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</si>
  <si>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</si>
  <si>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</si>
  <si>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</si>
  <si>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</si>
  <si>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</si>
  <si>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</si>
  <si>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</si>
  <si>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</si>
  <si>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</si>
  <si>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</si>
  <si>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</si>
  <si>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</si>
  <si>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</si>
  <si>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</si>
  <si>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</si>
  <si>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</si>
  <si>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</si>
  <si>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</si>
  <si>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</si>
  <si>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</si>
  <si>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</si>
  <si>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</si>
  <si>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</si>
  <si>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</si>
  <si>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</si>
  <si>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</si>
  <si>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</si>
  <si>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</si>
  <si>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</si>
  <si>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</si>
  <si>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</si>
  <si>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</si>
  <si>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</si>
  <si>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</si>
  <si>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</si>
  <si>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</si>
  <si>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</si>
  <si>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</si>
  <si>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</si>
  <si>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</si>
  <si>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</si>
  <si>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</si>
  <si>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</si>
  <si>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</si>
  <si>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</si>
  <si>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</si>
  <si>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</si>
  <si>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</si>
  <si>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</si>
  <si>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</si>
  <si>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</si>
  <si>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</si>
  <si>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</si>
  <si>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</si>
  <si>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</si>
  <si>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</si>
  <si>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</si>
  <si>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</si>
  <si>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</si>
  <si>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</si>
  <si>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</si>
  <si>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</si>
  <si>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</si>
  <si>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</si>
  <si>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</si>
  <si>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</si>
  <si>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</si>
  <si>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</si>
  <si>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</si>
  <si>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</si>
  <si>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</si>
  <si>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</si>
  <si>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</si>
  <si>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</si>
  <si>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</si>
  <si>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</si>
  <si>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</si>
  <si>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</si>
  <si>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</si>
  <si>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</si>
  <si>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</si>
  <si>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</si>
  <si>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</si>
  <si>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</si>
  <si>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</si>
  <si>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</si>
  <si>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</si>
  <si>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</si>
  <si>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</si>
  <si>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</si>
  <si>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</si>
  <si>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</si>
  <si>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</si>
  <si>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</si>
  <si>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</si>
  <si>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</si>
  <si>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</si>
  <si>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</si>
  <si>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</si>
  <si>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</si>
  <si>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</si>
  <si>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</si>
  <si>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</si>
  <si>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</si>
  <si>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</si>
  <si>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</si>
  <si>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</si>
  <si>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</si>
  <si>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</si>
  <si>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</si>
  <si>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</si>
  <si>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</si>
  <si>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</si>
  <si>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</si>
  <si>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</si>
  <si>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</si>
  <si>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</si>
  <si>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</si>
  <si>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</si>
  <si>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</si>
  <si>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</si>
  <si>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</si>
  <si>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</si>
  <si>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</si>
  <si>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</si>
  <si>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</si>
  <si>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</si>
  <si>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</si>
  <si>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</si>
  <si>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</si>
  <si>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</si>
  <si>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</si>
  <si>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</si>
  <si>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</si>
  <si>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</si>
  <si>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</si>
  <si>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</si>
  <si>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</si>
  <si>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</si>
  <si>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</si>
  <si>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</si>
  <si>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</si>
  <si>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</si>
  <si>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</si>
  <si>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</si>
  <si>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</si>
  <si>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</si>
  <si>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</si>
  <si>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</si>
  <si>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</si>
  <si>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</si>
  <si>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</si>
  <si>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</si>
  <si>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</si>
  <si>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</si>
  <si>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</si>
  <si>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</si>
  <si>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</si>
  <si>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</si>
  <si>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</si>
  <si>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</si>
  <si>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</si>
  <si>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</si>
  <si>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</si>
  <si>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</si>
  <si>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</si>
  <si>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</si>
  <si>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</si>
  <si>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</si>
  <si>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</si>
  <si>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</si>
  <si>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</si>
  <si>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</si>
  <si>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</si>
  <si>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</si>
  <si>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</si>
  <si>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</si>
  <si>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</si>
  <si>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</si>
  <si>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</si>
  <si>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</si>
  <si>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</si>
  <si>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</si>
  <si>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</si>
  <si>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</si>
  <si>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</si>
  <si>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</si>
  <si>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</si>
  <si>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</si>
  <si>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</si>
  <si>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</si>
  <si>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</si>
  <si>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</si>
  <si>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</si>
  <si>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</si>
  <si>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</si>
  <si>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</si>
  <si>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</si>
  <si>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</si>
  <si>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</si>
  <si>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</si>
  <si>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</si>
  <si>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</si>
  <si>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</si>
  <si>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</si>
  <si>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</si>
  <si>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</si>
  <si>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</si>
  <si>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</si>
  <si>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</si>
  <si>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</si>
  <si>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</si>
  <si>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</si>
  <si>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</si>
  <si>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</si>
  <si>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</si>
  <si>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</si>
  <si>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</si>
  <si>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</si>
  <si>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</si>
  <si>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</si>
  <si>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</si>
  <si>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</si>
  <si>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</si>
  <si>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</si>
  <si>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</si>
  <si>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</si>
  <si>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</si>
  <si>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</si>
  <si>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</si>
  <si>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</si>
  <si>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</si>
  <si>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</si>
  <si>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</si>
  <si>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</si>
  <si>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</si>
  <si>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</si>
  <si>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</si>
  <si>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</si>
  <si>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</si>
  <si>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</si>
  <si>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</si>
  <si>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</si>
  <si>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</si>
  <si>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</si>
  <si>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</si>
  <si>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</si>
  <si>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</si>
  <si>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</si>
  <si>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</si>
  <si>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</si>
  <si>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</si>
  <si>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</si>
  <si>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</si>
  <si>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</si>
  <si>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</si>
  <si>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</si>
  <si>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</si>
  <si>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</si>
  <si>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</si>
  <si>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</si>
  <si>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</si>
  <si>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</si>
  <si>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</si>
  <si>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</si>
  <si>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</si>
  <si>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</si>
  <si>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</si>
  <si>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</si>
  <si>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</si>
  <si>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</si>
  <si>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</si>
  <si>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</si>
  <si>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</si>
  <si>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</si>
  <si>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</si>
  <si>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</si>
  <si>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</si>
  <si>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</si>
  <si>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</si>
  <si>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</si>
  <si>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</si>
  <si>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</si>
  <si>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</si>
  <si>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</si>
  <si>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</si>
  <si>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</si>
  <si>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</si>
  <si>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</si>
  <si>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</si>
  <si>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</si>
  <si>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</si>
  <si>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</si>
  <si>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</si>
  <si>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</si>
  <si>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</si>
  <si>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</si>
  <si>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</si>
  <si>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</si>
  <si>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</si>
  <si>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</si>
  <si>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</si>
  <si>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</si>
  <si>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</si>
  <si>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</si>
  <si>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</si>
  <si>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</si>
  <si>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</si>
  <si>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</si>
  <si>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</si>
  <si>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</si>
  <si>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</si>
  <si>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</si>
  <si>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</si>
  <si>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</si>
  <si>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</si>
  <si>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</si>
  <si>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</si>
  <si>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</si>
  <si>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</si>
  <si>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</si>
  <si>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</si>
  <si>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</si>
  <si>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</si>
  <si>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</si>
  <si>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</si>
  <si>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</si>
  <si>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</si>
  <si>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</si>
  <si>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</si>
  <si>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</si>
  <si>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</si>
  <si>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</si>
  <si>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</si>
  <si>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</si>
  <si>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</si>
  <si>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</si>
  <si>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</si>
  <si>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</si>
  <si>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</si>
  <si>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</si>
  <si>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</si>
  <si>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</si>
  <si>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</si>
  <si>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</si>
  <si>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</si>
  <si>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</si>
  <si>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</si>
  <si>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</si>
  <si>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</si>
  <si>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</si>
  <si>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</si>
  <si>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</si>
  <si>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</si>
  <si>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</si>
  <si>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</si>
  <si>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</si>
  <si>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</si>
  <si>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</si>
  <si>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</si>
  <si>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</si>
  <si>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</si>
  <si>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</si>
  <si>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</si>
  <si>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</si>
  <si>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</si>
  <si>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</si>
  <si>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</si>
  <si>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</si>
  <si>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</si>
  <si>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</si>
  <si>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</si>
  <si>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</si>
  <si>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</si>
  <si>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</si>
  <si>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</si>
  <si>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</si>
  <si>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</si>
  <si>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</si>
  <si>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</si>
  <si>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</si>
  <si>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</si>
  <si>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</si>
  <si>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</si>
  <si>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</si>
  <si>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</si>
  <si>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</si>
  <si>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</si>
  <si>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</si>
  <si>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</si>
  <si>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</si>
  <si>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</si>
  <si>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</si>
  <si>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</si>
  <si>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</si>
  <si>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</si>
  <si>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</si>
  <si>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</si>
  <si>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</si>
  <si>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</si>
  <si>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</si>
  <si>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</si>
  <si>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</si>
  <si>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</si>
  <si>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</si>
  <si>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</si>
  <si>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</si>
  <si>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</si>
  <si>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</si>
  <si>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</si>
  <si>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</si>
  <si>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</si>
  <si>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</si>
  <si>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</si>
  <si>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</si>
  <si>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</si>
  <si>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</si>
  <si>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</si>
  <si>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</si>
  <si>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</si>
  <si>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</si>
  <si>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</si>
  <si>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</si>
  <si>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</si>
  <si>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</si>
  <si>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</si>
  <si>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</si>
  <si>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</si>
  <si>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</si>
  <si>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</si>
  <si>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</si>
  <si>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</si>
  <si>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</si>
  <si>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</si>
  <si>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</si>
  <si>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</si>
  <si>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</si>
  <si>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</si>
  <si>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</si>
  <si>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</si>
  <si>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</si>
  <si>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</si>
  <si>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</si>
  <si>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</si>
  <si>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</si>
  <si>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</si>
  <si>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</si>
  <si>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</si>
  <si>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</si>
  <si>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</si>
  <si>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</si>
  <si>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</si>
  <si>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</si>
  <si>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</si>
  <si>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</si>
  <si>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</si>
  <si>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</si>
  <si>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</si>
  <si>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</si>
  <si>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</si>
  <si>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</si>
  <si>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</si>
  <si>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</si>
  <si>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</si>
  <si>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</si>
  <si>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</si>
  <si>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</si>
  <si>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</si>
  <si>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</si>
  <si>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</si>
  <si>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</si>
  <si>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</si>
  <si>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</si>
  <si>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</si>
  <si>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</si>
  <si>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</si>
  <si>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</si>
  <si>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</si>
  <si>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</si>
  <si>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</si>
  <si>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</si>
  <si>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</si>
  <si>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</si>
  <si>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</si>
  <si>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</si>
  <si>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</si>
  <si>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</si>
  <si>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</si>
  <si>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</si>
  <si>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</si>
  <si>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</si>
  <si>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</si>
  <si>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</si>
  <si>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</si>
  <si>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</si>
  <si>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</si>
  <si>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</si>
  <si>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</si>
  <si>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</si>
  <si>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</si>
  <si>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</si>
  <si>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</si>
  <si>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</si>
  <si>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</si>
  <si>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</si>
  <si>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</si>
  <si>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</si>
  <si>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</si>
  <si>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</si>
  <si>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</si>
  <si>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</si>
  <si>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</si>
  <si>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</si>
  <si>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</si>
  <si>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</si>
  <si>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</si>
  <si>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</si>
  <si>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</si>
  <si>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</si>
  <si>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</si>
  <si>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</si>
  <si>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</si>
  <si>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</si>
  <si>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</si>
  <si>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</si>
  <si>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</si>
  <si>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</si>
  <si>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</si>
  <si>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</si>
  <si>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</si>
  <si>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</si>
  <si>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</si>
  <si>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</si>
  <si>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</si>
  <si>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</si>
  <si>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</si>
  <si>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</si>
  <si>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</si>
  <si>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</si>
  <si>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</si>
  <si>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</si>
  <si>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</si>
  <si>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</si>
  <si>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</si>
  <si>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</si>
  <si>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</si>
  <si>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</si>
  <si>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</si>
  <si>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</si>
  <si>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</si>
  <si>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</si>
  <si>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</si>
  <si>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</si>
  <si>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</si>
  <si>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</si>
  <si>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</si>
  <si>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</si>
  <si>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</si>
  <si>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</si>
  <si>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</si>
  <si>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</si>
  <si>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</si>
  <si>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</si>
  <si>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</si>
  <si>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</si>
  <si>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</si>
  <si>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</si>
  <si>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</si>
  <si>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</si>
  <si>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</si>
  <si>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</si>
  <si>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</si>
  <si>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</si>
  <si>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</si>
  <si>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</si>
  <si>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</si>
  <si>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</si>
  <si>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</si>
  <si>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</si>
  <si>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</si>
  <si>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</si>
  <si>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</si>
  <si>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</si>
  <si>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</si>
  <si>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</si>
  <si>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</si>
  <si>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</si>
  <si>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</si>
  <si>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</si>
  <si>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</si>
  <si>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</si>
  <si>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</si>
  <si>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</si>
  <si>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</si>
  <si>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</si>
  <si>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</si>
  <si>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</si>
  <si>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</si>
  <si>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</si>
  <si>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</si>
  <si>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</si>
  <si>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</si>
  <si>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</si>
  <si>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</si>
  <si>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</si>
  <si>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</si>
  <si>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</si>
  <si>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</si>
  <si>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</si>
  <si>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</si>
  <si>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</si>
  <si>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</si>
  <si>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</si>
  <si>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</si>
  <si>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</si>
  <si>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</si>
  <si>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</si>
  <si>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</si>
  <si>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</si>
  <si>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</si>
  <si>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</si>
  <si>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</si>
  <si>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</si>
  <si>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</si>
  <si>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</si>
  <si>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</si>
  <si>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</si>
  <si>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</si>
  <si>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</si>
  <si>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</si>
  <si>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</si>
  <si>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</si>
  <si>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</si>
  <si>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</si>
  <si>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</si>
  <si>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</si>
  <si>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</si>
  <si>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</si>
  <si>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</si>
  <si>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</si>
  <si>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</si>
  <si>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</si>
  <si>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</si>
  <si>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</si>
  <si>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</si>
  <si>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</si>
  <si>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</si>
  <si>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</si>
  <si>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</si>
  <si>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</si>
  <si>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</si>
  <si>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</si>
  <si>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</si>
  <si>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</si>
  <si>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</si>
  <si>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</si>
  <si>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</si>
  <si>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</si>
  <si>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</si>
  <si>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</si>
  <si>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</si>
  <si>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</si>
  <si>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</si>
  <si>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</si>
  <si>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</si>
  <si>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</si>
  <si>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</si>
  <si>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</si>
  <si>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</si>
  <si>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</si>
  <si>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</si>
  <si>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</si>
  <si>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</si>
  <si>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</si>
  <si>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</si>
  <si>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</si>
  <si>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</si>
  <si>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</si>
  <si>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</si>
  <si>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</si>
  <si>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</si>
  <si>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</si>
  <si>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</si>
  <si>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</si>
  <si>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</si>
  <si>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</si>
  <si>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</si>
  <si>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</si>
  <si>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</si>
  <si>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</si>
  <si>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</si>
  <si>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</si>
  <si>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</si>
  <si>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</si>
  <si>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</si>
  <si>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</si>
  <si>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</si>
  <si>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</si>
  <si>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</si>
  <si>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</si>
  <si>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</si>
  <si>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</si>
  <si>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</si>
  <si>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</si>
  <si>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</si>
  <si>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</si>
  <si>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</si>
  <si>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</si>
  <si>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</si>
  <si>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</si>
  <si>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</si>
  <si>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</si>
  <si>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</si>
  <si>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</si>
  <si>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</si>
  <si>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</si>
  <si>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</si>
  <si>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</si>
  <si>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</si>
  <si>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</si>
  <si>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</si>
  <si>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</si>
  <si>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</si>
  <si>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</si>
  <si>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</si>
  <si>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</si>
  <si>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</si>
  <si>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</si>
  <si>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</si>
  <si>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</si>
  <si>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</si>
  <si>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</si>
  <si>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</si>
  <si>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</si>
  <si>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</si>
  <si>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</si>
  <si>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</si>
  <si>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</si>
  <si>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</si>
  <si>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</si>
  <si>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</si>
  <si>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</si>
  <si>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</si>
  <si>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</si>
  <si>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</si>
  <si>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</si>
  <si>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</si>
  <si>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</si>
  <si>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</si>
  <si>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</si>
  <si>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</si>
  <si>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</si>
  <si>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</si>
  <si>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</si>
  <si>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</si>
  <si>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</si>
  <si>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</si>
  <si>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</si>
  <si>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</si>
  <si>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</si>
  <si>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</si>
  <si>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</si>
  <si>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</si>
  <si>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</si>
  <si>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</si>
  <si>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</si>
  <si>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</si>
  <si>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</si>
  <si>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</si>
  <si>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</si>
  <si>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</si>
  <si>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</si>
  <si>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</si>
  <si>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</si>
  <si>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</si>
  <si>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</si>
  <si>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</si>
  <si>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</si>
  <si>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</si>
  <si>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</si>
  <si>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</si>
  <si>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</si>
  <si>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</si>
  <si>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</si>
  <si>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</si>
  <si>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</si>
  <si>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</si>
  <si>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</si>
  <si>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</si>
  <si>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</si>
  <si>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</si>
  <si>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</si>
  <si>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</si>
  <si>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</si>
  <si>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</si>
  <si>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</si>
  <si>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</si>
  <si>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</si>
  <si>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</si>
  <si>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</si>
  <si>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</si>
  <si>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</si>
  <si>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</si>
  <si>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</si>
  <si>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</si>
  <si>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</si>
  <si>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</si>
  <si>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</si>
  <si>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</si>
  <si>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</si>
  <si>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</si>
  <si>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</si>
  <si>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</si>
  <si>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</si>
  <si>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</si>
  <si>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</si>
  <si>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</si>
  <si>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</si>
  <si>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</si>
  <si>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</si>
  <si>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</si>
  <si>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</si>
  <si>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</si>
  <si>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</si>
  <si>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</si>
  <si>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</si>
  <si>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</si>
  <si>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</si>
  <si>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</si>
  <si>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</si>
  <si>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</si>
  <si>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</si>
  <si>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</si>
  <si>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</si>
  <si>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</si>
  <si>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</si>
  <si>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</si>
  <si>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</si>
  <si>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</si>
  <si>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</si>
  <si>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</si>
  <si>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</si>
  <si>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</si>
  <si>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</si>
  <si>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</si>
  <si>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</si>
  <si>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</si>
  <si>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</si>
  <si>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</si>
  <si>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</si>
  <si>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</si>
  <si>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</si>
  <si>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</si>
  <si>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</si>
  <si>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</si>
  <si>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</si>
  <si>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</si>
  <si>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</si>
  <si>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</si>
  <si>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</si>
  <si>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</si>
  <si>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</si>
  <si>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</si>
  <si>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</si>
  <si>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</si>
  <si>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</si>
  <si>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</si>
  <si>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</si>
  <si>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</si>
  <si>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</si>
  <si>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</si>
  <si>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</si>
  <si>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</si>
  <si>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</si>
  <si>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</si>
  <si>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</si>
  <si>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</si>
  <si>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</si>
  <si>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</si>
  <si>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</si>
  <si>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</si>
  <si>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</si>
  <si>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</si>
  <si>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</si>
  <si>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</si>
  <si>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</si>
  <si>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</si>
  <si>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</si>
  <si>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</si>
  <si>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</si>
  <si>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</si>
  <si>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</si>
  <si>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</si>
  <si>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</si>
  <si>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</si>
  <si>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</si>
  <si>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</si>
  <si>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</si>
  <si>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</si>
  <si>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</si>
  <si>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</si>
  <si>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</si>
  <si>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</si>
  <si>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</si>
  <si>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</si>
  <si>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</si>
  <si>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</si>
  <si>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</si>
  <si>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</si>
  <si>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</si>
  <si>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</si>
  <si>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</si>
  <si>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</si>
  <si>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</si>
  <si>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</si>
  <si>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</si>
  <si>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</si>
  <si>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</si>
  <si>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</si>
  <si>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</si>
  <si>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</si>
  <si>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</si>
  <si>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</si>
  <si>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</si>
  <si>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</si>
  <si>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</si>
  <si>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</si>
  <si>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</si>
  <si>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</si>
  <si>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</si>
  <si>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</si>
  <si>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</si>
  <si>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</si>
  <si>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</si>
  <si>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</si>
  <si>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</si>
  <si>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</si>
  <si>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</si>
  <si>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</si>
  <si>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</si>
  <si>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</si>
  <si>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</si>
  <si>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</si>
  <si>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</si>
  <si>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</si>
  <si>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</si>
  <si>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</si>
  <si>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</si>
  <si>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</si>
  <si>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</si>
  <si>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</si>
  <si>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</si>
  <si>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</si>
  <si>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</si>
  <si>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</si>
  <si>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</si>
  <si>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</si>
  <si>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</si>
  <si>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</si>
  <si>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</si>
  <si>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</si>
  <si>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</si>
  <si>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</si>
  <si>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</si>
  <si>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</si>
  <si>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</si>
  <si>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</si>
  <si>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</si>
  <si>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</si>
  <si>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</si>
  <si>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</si>
  <si>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</si>
  <si>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</si>
  <si>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</si>
  <si>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</si>
  <si>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</si>
  <si>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</si>
  <si>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</si>
  <si>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</si>
  <si>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</si>
  <si>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</si>
  <si>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</si>
  <si>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</si>
  <si>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</si>
  <si>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</si>
  <si>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</si>
  <si>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</si>
  <si>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</si>
  <si>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</si>
  <si>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</si>
  <si>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</si>
  <si>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</si>
  <si>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</si>
  <si>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</si>
  <si>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</si>
  <si>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</si>
  <si>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</si>
  <si>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</si>
  <si>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</si>
  <si>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</si>
  <si>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</si>
  <si>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</si>
  <si>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</si>
  <si>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</si>
  <si>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</si>
  <si>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</si>
  <si>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</si>
  <si>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</si>
  <si>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</si>
  <si>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</si>
  <si>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</si>
  <si>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</si>
  <si>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</si>
  <si>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</si>
  <si>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</si>
  <si>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</si>
  <si>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</si>
  <si>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</si>
  <si>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</si>
  <si>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</si>
  <si>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</si>
  <si>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</si>
  <si>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</si>
  <si>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</si>
  <si>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</si>
  <si>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</si>
  <si>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</si>
  <si>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</si>
  <si>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</si>
  <si>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</si>
  <si>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</si>
  <si>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</si>
  <si>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</si>
  <si>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</si>
  <si>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</si>
  <si>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</si>
  <si>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</si>
  <si>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</si>
  <si>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</si>
  <si>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</si>
  <si>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</si>
  <si>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</si>
  <si>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</si>
  <si>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</si>
  <si>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</si>
  <si>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</si>
  <si>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</si>
  <si>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</si>
  <si>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</si>
  <si>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</si>
  <si>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</si>
  <si>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</si>
  <si>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</si>
  <si>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</si>
  <si>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</si>
  <si>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</si>
  <si>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</si>
  <si>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</si>
  <si>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</si>
  <si>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</si>
  <si>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</si>
  <si>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</si>
  <si>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</si>
  <si>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</si>
  <si>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</si>
  <si>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</si>
  <si>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</si>
  <si>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</si>
  <si>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</si>
  <si>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</si>
  <si>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</si>
  <si>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</si>
  <si>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</si>
  <si>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</si>
  <si>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</si>
  <si>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</si>
  <si>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</si>
  <si>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</si>
  <si>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</si>
  <si>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</si>
  <si>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</si>
  <si>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</si>
  <si>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</si>
  <si>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</si>
  <si>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</si>
  <si>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</si>
  <si>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</si>
  <si>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</si>
  <si>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</si>
  <si>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</si>
  <si>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</si>
  <si>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</si>
  <si>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</si>
  <si>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</si>
  <si>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</si>
  <si>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</si>
  <si>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</si>
  <si>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</si>
  <si>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</si>
  <si>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</si>
  <si>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</si>
  <si>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</si>
  <si>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</si>
  <si>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</si>
  <si>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</si>
  <si>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</si>
  <si>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</si>
  <si>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</si>
  <si>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</si>
  <si>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</si>
  <si>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</si>
  <si>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</si>
  <si>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</si>
  <si>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</si>
  <si>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</si>
  <si>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</si>
  <si>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</si>
  <si>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</si>
  <si>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</si>
  <si>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</si>
  <si>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</si>
  <si>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</si>
  <si>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</si>
  <si>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</si>
  <si>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</si>
  <si>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</si>
  <si>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</si>
  <si>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</si>
  <si>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</si>
  <si>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</si>
  <si>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</si>
  <si>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</si>
  <si>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</si>
  <si>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</si>
  <si>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</si>
  <si>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</si>
  <si>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</si>
  <si>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</si>
  <si>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</si>
  <si>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</si>
  <si>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</si>
  <si>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</si>
  <si>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</si>
  <si>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</si>
  <si>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</si>
  <si>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</si>
  <si>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</si>
  <si>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</si>
  <si>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</si>
  <si>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</si>
  <si>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</si>
  <si>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</si>
  <si>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</si>
  <si>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</si>
  <si>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</si>
  <si>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</si>
  <si>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</si>
  <si>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</si>
  <si>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</si>
  <si>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</si>
  <si>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</si>
  <si>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</si>
  <si>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</si>
  <si>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</si>
  <si>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</si>
  <si>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</si>
  <si>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</si>
  <si>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</si>
  <si>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</si>
  <si>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</si>
  <si>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</si>
  <si>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</si>
  <si>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</si>
  <si>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</si>
  <si>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</si>
  <si>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</si>
  <si>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</si>
  <si>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</si>
  <si>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</si>
  <si>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</si>
  <si>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</si>
  <si>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</si>
  <si>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</si>
  <si>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</si>
  <si>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</si>
  <si>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</si>
  <si>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</si>
  <si>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</si>
  <si>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</si>
  <si>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</si>
  <si>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</si>
  <si>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</si>
  <si>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</si>
  <si>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</si>
  <si>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</si>
  <si>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</si>
  <si>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</si>
  <si>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</si>
  <si>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</si>
  <si>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</si>
  <si>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</si>
  <si>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</si>
  <si>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</si>
  <si>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</si>
  <si>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</si>
  <si>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</si>
  <si>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</si>
  <si>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</si>
  <si>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</si>
  <si>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</si>
  <si>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</si>
  <si>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</si>
  <si>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</si>
  <si>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</si>
  <si>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</si>
  <si>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</si>
  <si>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</si>
  <si>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</si>
  <si>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</si>
  <si>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</si>
  <si>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</si>
  <si>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</si>
  <si>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</si>
  <si>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</si>
  <si>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</si>
  <si>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</si>
  <si>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</si>
  <si>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</si>
  <si>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</si>
  <si>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</si>
  <si>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</si>
  <si>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</si>
  <si>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</si>
  <si>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</si>
  <si>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</si>
  <si>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</si>
  <si>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</si>
  <si>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</si>
  <si>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</si>
  <si>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</si>
  <si>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</si>
  <si>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</si>
  <si>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</si>
  <si>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</si>
  <si>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</si>
  <si>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</si>
  <si>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</si>
  <si>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</si>
  <si>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</si>
  <si>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</si>
  <si>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</si>
  <si>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</si>
  <si>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</si>
  <si>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</si>
  <si>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</si>
  <si>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</si>
  <si>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</si>
  <si>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</si>
  <si>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</si>
  <si>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</si>
  <si>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</si>
  <si>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</si>
  <si>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</si>
  <si>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</si>
  <si>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</si>
  <si>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</si>
  <si>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</si>
  <si>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</si>
  <si>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</si>
  <si>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</si>
  <si>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</si>
  <si>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</si>
  <si>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</si>
  <si>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</si>
  <si>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</si>
  <si>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</si>
  <si>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</si>
  <si>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</si>
  <si>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</si>
  <si>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</si>
  <si>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</si>
  <si>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</si>
  <si>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</si>
  <si>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</si>
  <si>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</si>
  <si>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</si>
  <si>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</si>
  <si>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</si>
  <si>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</si>
  <si>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</si>
  <si>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</si>
  <si>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</si>
  <si>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</si>
  <si>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</si>
  <si>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</si>
  <si>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</si>
  <si>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</si>
  <si>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</si>
  <si>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</si>
  <si>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</si>
  <si>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</si>
  <si>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</si>
  <si>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</si>
  <si>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</si>
  <si>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</si>
  <si>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</si>
  <si>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</si>
  <si>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</si>
  <si>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</si>
  <si>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</si>
  <si>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</si>
  <si>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</si>
  <si>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</si>
  <si>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</si>
  <si>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</si>
  <si>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</si>
  <si>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</si>
  <si>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</si>
  <si>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</si>
  <si>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</si>
  <si>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</si>
  <si>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</si>
  <si>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</si>
  <si>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</si>
  <si>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</si>
  <si>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</si>
  <si>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</si>
  <si>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</si>
  <si>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</si>
  <si>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</si>
  <si>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</si>
  <si>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</si>
  <si>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</si>
  <si>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</si>
  <si>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</si>
  <si>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</si>
  <si>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</si>
  <si>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</si>
  <si>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</si>
  <si>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</si>
  <si>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</si>
  <si>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</si>
  <si>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</si>
  <si>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</si>
  <si>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</si>
  <si>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</si>
  <si>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</si>
  <si>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</si>
  <si>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</si>
  <si>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</si>
  <si>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</si>
  <si>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</si>
  <si>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</si>
  <si>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</si>
  <si>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</si>
  <si>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</si>
  <si>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</si>
  <si>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</si>
  <si>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</si>
  <si>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</si>
  <si>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</si>
  <si>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</si>
  <si>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</si>
  <si>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</si>
  <si>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</si>
  <si>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</si>
  <si>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</si>
  <si>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</si>
  <si>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</si>
  <si>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</si>
  <si>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</si>
  <si>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</si>
  <si>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</si>
  <si>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</si>
  <si>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</si>
  <si>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</si>
  <si>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</si>
  <si>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</si>
  <si>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</si>
  <si>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</si>
  <si>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</si>
  <si>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</si>
  <si>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</si>
  <si>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</si>
  <si>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</si>
  <si>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</si>
  <si>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</si>
  <si>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</si>
  <si>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</si>
  <si>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</si>
  <si>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</si>
  <si>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</si>
  <si>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</si>
  <si>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</si>
  <si>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</si>
  <si>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</si>
  <si>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</si>
  <si>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</si>
  <si>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</si>
  <si>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</si>
  <si>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</si>
  <si>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</si>
  <si>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</si>
  <si>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</si>
  <si>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</si>
  <si>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</si>
  <si>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</si>
  <si>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</si>
  <si>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</si>
  <si>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</si>
  <si>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</si>
  <si>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</si>
  <si>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</si>
  <si>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</si>
  <si>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</si>
  <si>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</si>
  <si>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</si>
  <si>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</si>
  <si>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</si>
  <si>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</si>
  <si>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</si>
  <si>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</si>
  <si>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</si>
  <si>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</si>
  <si>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</si>
  <si>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</si>
  <si>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</si>
  <si>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</si>
  <si>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</si>
  <si>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</si>
  <si>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</si>
  <si>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</si>
  <si>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</si>
  <si>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</si>
  <si>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</si>
  <si>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</si>
  <si>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</si>
  <si>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</si>
  <si>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</si>
  <si>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</si>
  <si>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</si>
  <si>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</si>
  <si>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</si>
  <si>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</si>
  <si>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</si>
  <si>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</si>
  <si>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</si>
  <si>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</si>
  <si>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</si>
  <si>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</si>
  <si>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</si>
  <si>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</si>
  <si>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</si>
  <si>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</si>
  <si>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</si>
  <si>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</si>
  <si>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</si>
  <si>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</si>
  <si>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</si>
  <si>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</si>
  <si>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</si>
  <si>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</si>
  <si>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</si>
  <si>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</si>
  <si>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</si>
  <si>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</si>
  <si>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</si>
  <si>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</si>
  <si>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</si>
  <si>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</si>
  <si>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</si>
  <si>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</si>
  <si>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</si>
  <si>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</si>
  <si>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</si>
  <si>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</si>
  <si>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</si>
  <si>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</si>
  <si>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</si>
  <si>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</si>
  <si>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</si>
  <si>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</si>
  <si>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</si>
  <si>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</si>
  <si>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</si>
  <si>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</si>
  <si>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</si>
  <si>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</si>
  <si>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</si>
  <si>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</si>
  <si>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</si>
  <si>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</si>
  <si>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</si>
  <si>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</si>
  <si>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</si>
  <si>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</si>
  <si>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</si>
  <si>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</si>
  <si>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</si>
  <si>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</si>
  <si>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</si>
  <si>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</si>
  <si>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</si>
  <si>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</si>
  <si>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</si>
  <si>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</si>
  <si>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</si>
  <si>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</si>
  <si>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</si>
  <si>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</si>
  <si>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</si>
  <si>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</si>
  <si>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</si>
  <si>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</si>
  <si>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</si>
  <si>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</si>
  <si>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</si>
  <si>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</si>
  <si>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</si>
  <si>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</si>
  <si>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</si>
  <si>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</si>
  <si>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</si>
  <si>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</si>
  <si>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</si>
  <si>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</si>
  <si>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</si>
  <si>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</si>
  <si>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</si>
  <si>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</si>
  <si>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</si>
  <si>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</si>
  <si>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</si>
  <si>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</si>
  <si>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</si>
  <si>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</si>
  <si>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</si>
  <si>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</si>
  <si>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</si>
  <si>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</si>
  <si>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</si>
  <si>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</si>
  <si>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</si>
  <si>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</si>
  <si>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</si>
  <si>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</si>
  <si>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</si>
  <si>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</si>
  <si>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</si>
  <si>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</si>
  <si>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</si>
  <si>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</si>
  <si>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</si>
  <si>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</si>
  <si>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</si>
  <si>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</si>
  <si>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</si>
  <si>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</si>
  <si>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</si>
  <si>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</si>
  <si>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</si>
  <si>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</si>
  <si>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</si>
  <si>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</si>
  <si>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</si>
  <si>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</si>
  <si>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</si>
  <si>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</si>
  <si>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</si>
  <si>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</si>
  <si>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</si>
  <si>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</si>
  <si>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</si>
  <si>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</si>
  <si>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</si>
  <si>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</si>
  <si>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</si>
  <si>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</si>
  <si>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</si>
  <si>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</si>
  <si>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</si>
  <si>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</si>
  <si>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</si>
  <si>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</si>
  <si>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</si>
  <si>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</si>
  <si>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</si>
  <si>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</si>
  <si>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</si>
  <si>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</si>
  <si>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</si>
  <si>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</si>
  <si>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</si>
  <si>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</si>
  <si>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</si>
  <si>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</si>
  <si>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</si>
  <si>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</si>
  <si>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</si>
  <si>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</si>
  <si>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</si>
  <si>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</si>
  <si>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</si>
  <si>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</si>
  <si>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</si>
  <si>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</si>
  <si>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</si>
  <si>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</si>
  <si>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</si>
  <si>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</si>
  <si>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</si>
  <si>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</si>
  <si>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</si>
  <si>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</si>
  <si>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</si>
  <si>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</si>
  <si>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</si>
  <si>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</si>
  <si>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</si>
  <si>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</si>
  <si>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</si>
  <si>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</si>
  <si>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</si>
  <si>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</si>
  <si>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</si>
  <si>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</si>
  <si>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</si>
  <si>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</si>
  <si>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</si>
  <si>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</si>
  <si>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</si>
  <si>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</si>
  <si>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</si>
  <si>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</si>
  <si>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</si>
  <si>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</si>
  <si>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</si>
  <si>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</si>
  <si>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</si>
  <si>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</si>
  <si>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</si>
  <si>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</si>
  <si>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</si>
  <si>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</si>
  <si>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</si>
  <si>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</si>
  <si>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</si>
  <si>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</si>
  <si>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</si>
  <si>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</si>
  <si>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</si>
  <si>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</si>
  <si>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</si>
  <si>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</si>
  <si>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</si>
  <si>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</si>
  <si>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</si>
  <si>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</si>
  <si>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</si>
  <si>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</si>
  <si>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</si>
  <si>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</si>
  <si>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</si>
  <si>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</si>
  <si>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</si>
  <si>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</si>
  <si>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</si>
  <si>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</si>
  <si>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</si>
  <si>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</si>
  <si>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</si>
  <si>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</si>
  <si>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</si>
  <si>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</si>
  <si>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</si>
  <si>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</si>
  <si>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</si>
  <si>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</si>
  <si>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</si>
  <si>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</si>
  <si>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</si>
  <si>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</si>
  <si>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</si>
  <si>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</si>
  <si>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</si>
  <si>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</si>
  <si>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</si>
  <si>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</si>
  <si>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</si>
  <si>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</si>
  <si>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</si>
  <si>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</si>
  <si>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</si>
  <si>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</si>
  <si>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</si>
  <si>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</si>
  <si>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</si>
  <si>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</si>
  <si>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</si>
  <si>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</si>
  <si>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</si>
  <si>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</si>
  <si>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</si>
  <si>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</si>
  <si>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</si>
  <si>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</si>
  <si>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</si>
  <si>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</si>
  <si>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</si>
  <si>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</si>
  <si>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</si>
  <si>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</si>
  <si>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</si>
  <si>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</si>
  <si>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</si>
  <si>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</si>
  <si>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</si>
  <si>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</si>
  <si>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</si>
  <si>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</si>
  <si>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</si>
  <si>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</si>
  <si>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</si>
  <si>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</si>
  <si>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</si>
  <si>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</si>
  <si>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</si>
  <si>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</si>
  <si>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</si>
  <si>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</si>
  <si>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</si>
  <si>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</si>
  <si>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</si>
  <si>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</si>
  <si>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</si>
  <si>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</si>
  <si>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</si>
  <si>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</si>
  <si>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</si>
  <si>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</si>
  <si>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</si>
  <si>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</si>
  <si>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</si>
  <si>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</si>
  <si>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</si>
  <si>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</si>
  <si>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</si>
  <si>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</si>
  <si>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</si>
  <si>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</si>
  <si>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</si>
  <si>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</si>
  <si>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</si>
  <si>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</si>
  <si>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</si>
  <si>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</si>
  <si>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</si>
  <si>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</si>
  <si>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</si>
  <si>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</si>
  <si>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</si>
  <si>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</si>
  <si>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</si>
  <si>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</si>
  <si>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</si>
  <si>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</si>
  <si>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</si>
  <si>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</si>
  <si>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</si>
  <si>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</si>
  <si>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</si>
  <si>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</si>
  <si>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</si>
  <si>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</si>
  <si>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</si>
  <si>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</si>
  <si>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</si>
  <si>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</si>
  <si>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</si>
  <si>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</si>
  <si>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</si>
  <si>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</si>
  <si>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</si>
  <si>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</si>
  <si>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</si>
  <si>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</si>
  <si>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</si>
  <si>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</si>
  <si>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</si>
  <si>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</si>
  <si>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</si>
  <si>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</si>
  <si>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</si>
  <si>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</si>
  <si>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</si>
  <si>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</si>
  <si>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</si>
  <si>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</si>
  <si>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</si>
  <si>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</si>
  <si>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</si>
  <si>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</si>
  <si>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</si>
  <si>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</si>
  <si>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</si>
  <si>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</si>
  <si>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</si>
  <si>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</si>
  <si>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</si>
  <si>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</si>
  <si>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</si>
  <si>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</si>
  <si>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</si>
  <si>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</si>
  <si>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</si>
  <si>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</si>
  <si>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</si>
  <si>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</si>
  <si>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</si>
  <si>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</si>
  <si>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</si>
  <si>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</si>
  <si>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</si>
  <si>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</si>
  <si>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</si>
  <si>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</si>
  <si>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</si>
  <si>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</si>
  <si>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</si>
  <si>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</si>
  <si>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</si>
  <si>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</si>
  <si>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</si>
  <si>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</si>
  <si>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</si>
  <si>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</si>
  <si>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</si>
  <si>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</si>
  <si>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</si>
  <si>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</si>
  <si>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</si>
  <si>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</si>
  <si>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</si>
  <si>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</si>
  <si>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</si>
  <si>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</si>
  <si>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</si>
  <si>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</si>
  <si>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</si>
  <si>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</si>
  <si>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</si>
  <si>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</si>
  <si>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</si>
  <si>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</si>
  <si>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</si>
  <si>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</si>
  <si>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</si>
  <si>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</si>
  <si>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</si>
  <si>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</si>
  <si>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</si>
  <si>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</si>
  <si>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</si>
  <si>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</si>
  <si>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</si>
  <si>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</si>
  <si>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</si>
  <si>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</si>
  <si>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</si>
  <si>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</si>
  <si>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</si>
  <si>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</si>
  <si>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</si>
  <si>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</si>
  <si>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</si>
  <si>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</si>
  <si>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</si>
  <si>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</si>
  <si>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</si>
  <si>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</si>
  <si>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</si>
  <si>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</si>
  <si>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</si>
  <si>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</si>
  <si>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</si>
  <si>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</si>
  <si>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</si>
  <si>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</si>
  <si>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</si>
  <si>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</si>
  <si>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</si>
  <si>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</si>
  <si>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</si>
  <si>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</si>
  <si>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</si>
  <si>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</si>
  <si>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</si>
  <si>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</si>
  <si>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</si>
  <si>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</si>
  <si>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</si>
  <si>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</si>
  <si>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</si>
  <si>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</si>
  <si>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</si>
  <si>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</si>
  <si>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</si>
  <si>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</si>
  <si>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</si>
  <si>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</si>
  <si>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</si>
  <si>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</si>
  <si>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</si>
  <si>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</si>
  <si>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</si>
  <si>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</si>
  <si>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</si>
  <si>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</si>
  <si>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</si>
  <si>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</si>
  <si>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</si>
  <si>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</si>
  <si>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</si>
  <si>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</si>
  <si>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</si>
  <si>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</si>
  <si>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</si>
  <si>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</si>
  <si>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</si>
  <si>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</si>
  <si>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</si>
  <si>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</si>
  <si>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</si>
  <si>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</si>
  <si>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</si>
  <si>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</si>
  <si>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</si>
  <si>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</si>
  <si>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</si>
  <si>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</si>
  <si>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</si>
  <si>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</si>
  <si>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</si>
  <si>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</si>
  <si>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</si>
  <si>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</si>
  <si>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</si>
  <si>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</si>
  <si>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</si>
  <si>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</si>
  <si>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</si>
  <si>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</si>
  <si>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</si>
  <si>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</si>
  <si>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</si>
  <si>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</si>
  <si>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</si>
  <si>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</si>
  <si>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</si>
  <si>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</si>
  <si>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</si>
  <si>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</si>
  <si>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</si>
  <si>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</si>
  <si>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</si>
  <si>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</si>
  <si>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</si>
  <si>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</si>
  <si>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</si>
  <si>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</si>
  <si>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</si>
  <si>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</si>
  <si>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</si>
  <si>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</si>
  <si>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</si>
  <si>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</si>
  <si>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</si>
  <si>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</si>
  <si>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</si>
  <si>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</si>
  <si>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</si>
  <si>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</si>
  <si>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</si>
  <si>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</si>
  <si>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</si>
  <si>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</si>
  <si>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</si>
  <si>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</si>
  <si>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</si>
  <si>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</si>
  <si>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</si>
  <si>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</si>
  <si>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</si>
  <si>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</si>
  <si>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</si>
  <si>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</si>
  <si>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</si>
  <si>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</si>
  <si>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</si>
  <si>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</si>
  <si>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</si>
  <si>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</si>
  <si>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</si>
  <si>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</si>
  <si>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</si>
  <si>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</si>
  <si>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</si>
  <si>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</si>
  <si>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</si>
  <si>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</si>
  <si>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</si>
  <si>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</si>
  <si>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</si>
  <si>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</si>
  <si>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</si>
  <si>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</si>
  <si>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</si>
  <si>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</si>
  <si>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</si>
  <si>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</si>
  <si>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</si>
  <si>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</si>
  <si>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</si>
  <si>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</si>
  <si>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</si>
  <si>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</si>
  <si>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</si>
  <si>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</si>
  <si>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</si>
  <si>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</si>
  <si>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</si>
  <si>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</si>
  <si>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</si>
  <si>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</si>
  <si>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</si>
  <si>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</si>
  <si>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</si>
  <si>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</si>
  <si>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</si>
  <si>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</si>
  <si>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</si>
  <si>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</si>
  <si>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</si>
  <si>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</si>
  <si>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</si>
  <si>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</si>
  <si>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</si>
  <si>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</si>
  <si>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</si>
  <si>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</si>
  <si>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</si>
  <si>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</si>
  <si>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</si>
  <si>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</si>
  <si>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</si>
  <si>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</si>
  <si>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</si>
  <si>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</si>
  <si>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</si>
  <si>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</si>
  <si>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</si>
  <si>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</si>
  <si>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</si>
  <si>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</si>
  <si>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</si>
  <si>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</si>
  <si>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</si>
  <si>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</si>
  <si>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</si>
  <si>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</si>
  <si>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</si>
  <si>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</si>
  <si>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</si>
  <si>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</si>
  <si>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</si>
  <si>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</si>
  <si>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</si>
  <si>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</si>
  <si>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</si>
  <si>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</si>
  <si>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</si>
  <si>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</si>
  <si>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</si>
  <si>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</si>
  <si>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</si>
  <si>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</si>
  <si>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</si>
  <si>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</si>
  <si>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</si>
  <si>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</si>
  <si>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</si>
  <si>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</si>
  <si>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</si>
  <si>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</si>
  <si>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</si>
  <si>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</si>
  <si>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</si>
  <si>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</si>
  <si>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</si>
  <si>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</si>
  <si>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</si>
  <si>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</si>
  <si>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</si>
  <si>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</si>
  <si>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</si>
  <si>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</si>
  <si>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</si>
  <si>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</si>
  <si>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</si>
  <si>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</si>
  <si>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</si>
  <si>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</si>
  <si>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</si>
  <si>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</si>
  <si>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</si>
  <si>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</si>
  <si>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</si>
  <si>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</si>
  <si>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</si>
  <si>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</si>
  <si>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</si>
  <si>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</si>
  <si>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</si>
  <si>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</si>
  <si>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</si>
  <si>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</si>
  <si>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</si>
  <si>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</si>
  <si>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</si>
  <si>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</si>
  <si>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</si>
  <si>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</si>
  <si>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</si>
  <si>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</si>
  <si>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</si>
  <si>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</si>
  <si>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</si>
  <si>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</si>
  <si>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</si>
  <si>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</si>
  <si>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</si>
  <si>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</si>
  <si>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</si>
  <si>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</si>
  <si>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</si>
  <si>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</si>
  <si>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</si>
  <si>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</si>
  <si>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</si>
  <si>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</si>
  <si>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</si>
  <si>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</si>
  <si>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</si>
  <si>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</si>
  <si>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</si>
  <si>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</si>
  <si>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</si>
  <si>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</si>
  <si>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</si>
  <si>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</si>
  <si>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</si>
  <si>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</si>
  <si>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</si>
  <si>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</si>
  <si>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</si>
  <si>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</si>
  <si>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</si>
  <si>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</si>
  <si>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</si>
  <si>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</si>
  <si>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</si>
  <si>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</si>
  <si>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</si>
  <si>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</si>
  <si>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</si>
  <si>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</si>
  <si>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</si>
  <si>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</si>
  <si>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</si>
  <si>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</si>
  <si>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</si>
  <si>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</si>
  <si>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</si>
  <si>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</si>
  <si>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</si>
  <si>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</si>
  <si>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</si>
  <si>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</si>
  <si>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</si>
  <si>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</si>
  <si>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</si>
  <si>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</si>
  <si>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</si>
  <si>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</si>
  <si>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</si>
  <si>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</si>
  <si>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</si>
  <si>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</si>
  <si>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</si>
  <si>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</si>
  <si>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</si>
  <si>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</si>
  <si>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</si>
  <si>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</si>
  <si>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</si>
  <si>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</si>
  <si>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</si>
  <si>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</si>
  <si>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</si>
  <si>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</si>
  <si>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</si>
  <si>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</si>
  <si>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</si>
  <si>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</si>
  <si>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</si>
  <si>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</si>
  <si>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</si>
  <si>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</si>
  <si>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</si>
  <si>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</si>
  <si>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</si>
  <si>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</si>
  <si>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</si>
  <si>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</si>
  <si>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</si>
  <si>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</si>
  <si>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</si>
  <si>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</si>
  <si>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</si>
  <si>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</si>
  <si>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</si>
  <si>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</si>
  <si>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</si>
  <si>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</si>
  <si>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</si>
  <si>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</si>
  <si>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</si>
  <si>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</si>
  <si>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</si>
  <si>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</si>
  <si>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</si>
  <si>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</si>
  <si>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</si>
  <si>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</si>
  <si>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</si>
  <si>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</si>
  <si>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</si>
  <si>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</si>
  <si>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</si>
  <si>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</si>
  <si>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</si>
  <si>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</si>
  <si>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</si>
  <si>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</si>
  <si>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</si>
  <si>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</si>
  <si>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</si>
  <si>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</si>
  <si>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</si>
  <si>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</si>
  <si>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</si>
  <si>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</si>
  <si>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</si>
  <si>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</si>
  <si>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</si>
  <si>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</si>
  <si>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</si>
  <si>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</si>
  <si>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</si>
  <si>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</si>
  <si>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</si>
  <si>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</si>
  <si>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</si>
  <si>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</si>
  <si>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</si>
  <si>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</si>
  <si>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</si>
  <si>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</si>
  <si>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</si>
  <si>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</si>
  <si>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</si>
  <si>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</si>
  <si>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</si>
  <si>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</si>
  <si>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</si>
  <si>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</si>
  <si>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</si>
  <si>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</si>
  <si>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</si>
  <si>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</si>
  <si>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</si>
  <si>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</si>
  <si>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</si>
  <si>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</si>
  <si>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</si>
  <si>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</si>
  <si>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</si>
  <si>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</si>
  <si>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</si>
  <si>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</si>
  <si>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</si>
  <si>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</si>
  <si>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</si>
  <si>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</si>
  <si>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</si>
  <si>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</si>
  <si>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</si>
  <si>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</si>
  <si>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</si>
  <si>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</si>
  <si>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</si>
  <si>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</si>
  <si>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</si>
  <si>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</si>
  <si>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</si>
  <si>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</si>
  <si>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</si>
  <si>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</si>
  <si>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</si>
  <si>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</si>
  <si>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</si>
  <si>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</si>
  <si>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</si>
  <si>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</si>
  <si>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</si>
  <si>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</si>
  <si>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</si>
  <si>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</si>
  <si>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</si>
  <si>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</si>
  <si>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</si>
  <si>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</si>
  <si>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</si>
  <si>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</si>
  <si>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</si>
  <si>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</si>
  <si>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</si>
  <si>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</si>
  <si>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</si>
  <si>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</si>
  <si>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</si>
  <si>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</si>
  <si>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</si>
  <si>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</si>
  <si>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</si>
  <si>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</si>
  <si>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</si>
  <si>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</si>
  <si>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</si>
  <si>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</si>
  <si>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</si>
  <si>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</si>
  <si>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</si>
  <si>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</si>
  <si>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</si>
  <si>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</si>
  <si>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</si>
  <si>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</si>
  <si>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</si>
  <si>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</si>
  <si>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</si>
  <si>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</si>
  <si>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</si>
  <si>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</si>
  <si>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</si>
  <si>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</si>
  <si>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</si>
  <si>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</si>
  <si>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</si>
  <si>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</si>
  <si>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</si>
  <si>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</si>
  <si>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</si>
  <si>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</si>
  <si>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</si>
  <si>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</si>
  <si>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</si>
  <si>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</si>
  <si>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</si>
  <si>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</si>
  <si>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</si>
  <si>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</si>
  <si>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</si>
  <si>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</si>
  <si>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</si>
  <si>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</si>
  <si>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</si>
  <si>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</si>
  <si>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</si>
  <si>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</si>
  <si>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</si>
  <si>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</si>
  <si>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</si>
  <si>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</si>
  <si>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</si>
  <si>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</si>
  <si>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</si>
  <si>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</si>
  <si>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</si>
  <si>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</si>
  <si>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</si>
  <si>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</si>
  <si>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</si>
  <si>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</si>
  <si>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</si>
  <si>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</si>
  <si>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</si>
  <si>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</si>
  <si>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</si>
  <si>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</si>
  <si>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</si>
  <si>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</si>
  <si>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</si>
  <si>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</si>
  <si>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</si>
  <si>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</si>
  <si>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</si>
  <si>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</si>
  <si>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</si>
  <si>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</si>
  <si>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</si>
  <si>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</si>
  <si>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</si>
  <si>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</si>
  <si>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</si>
  <si>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</si>
  <si>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</si>
  <si>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</si>
  <si>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</si>
  <si>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</si>
  <si>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</si>
  <si>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</si>
  <si>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</si>
  <si>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</si>
  <si>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</si>
  <si>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</si>
  <si>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</si>
  <si>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</si>
  <si>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</si>
  <si>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</si>
  <si>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</si>
  <si>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</si>
  <si>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</si>
  <si>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</si>
  <si>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</si>
  <si>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</si>
  <si>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</si>
  <si>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</si>
  <si>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</si>
  <si>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</si>
  <si>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</si>
  <si>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</si>
  <si>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</si>
  <si>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</si>
  <si>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</si>
  <si>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</si>
  <si>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</si>
  <si>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</si>
  <si>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</si>
  <si>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</si>
  <si>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</si>
  <si>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</si>
  <si>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</si>
  <si>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</si>
  <si>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</si>
  <si>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</si>
  <si>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</si>
  <si>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</si>
  <si>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</si>
  <si>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</si>
  <si>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</si>
  <si>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</si>
  <si>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</si>
  <si>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</si>
  <si>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</si>
  <si>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</si>
  <si>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</si>
  <si>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</si>
  <si>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</si>
  <si>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</si>
  <si>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</si>
  <si>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</si>
  <si>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</si>
  <si>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</si>
  <si>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</si>
  <si>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</si>
  <si>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</si>
  <si>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</si>
  <si>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</si>
  <si>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</si>
  <si>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</si>
  <si>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</si>
  <si>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</si>
  <si>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</si>
  <si>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</si>
  <si>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</si>
  <si>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</si>
  <si>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</si>
  <si>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</si>
  <si>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</si>
  <si>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</si>
  <si>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</si>
  <si>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</si>
  <si>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</si>
  <si>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</si>
  <si>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</si>
  <si>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</si>
  <si>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</si>
  <si>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</si>
  <si>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</si>
  <si>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</si>
  <si>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</si>
  <si>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</si>
  <si>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</si>
  <si>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</si>
  <si>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</si>
  <si>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</si>
  <si>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</si>
  <si>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</si>
  <si>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</si>
  <si>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</si>
  <si>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</si>
  <si>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</si>
  <si>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</si>
  <si>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</si>
  <si>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</si>
  <si>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</si>
  <si>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</si>
  <si>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</si>
  <si>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</si>
  <si>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</si>
  <si>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</si>
  <si>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</si>
  <si>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</si>
  <si>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</si>
  <si>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</si>
  <si>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</si>
  <si>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</si>
  <si>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</si>
  <si>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</si>
  <si>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</si>
  <si>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</si>
  <si>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</si>
  <si>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</si>
  <si>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</si>
  <si>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</si>
  <si>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</si>
  <si>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</si>
  <si>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</si>
  <si>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</si>
  <si>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</si>
  <si>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</si>
  <si>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</si>
  <si>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</si>
  <si>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</si>
  <si>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</si>
  <si>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</si>
  <si>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</si>
  <si>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</si>
  <si>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</si>
  <si>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</si>
  <si>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</si>
  <si>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</si>
  <si>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</si>
  <si>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</si>
  <si>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</si>
  <si>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</si>
  <si>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</si>
  <si>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</si>
  <si>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</si>
  <si>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</si>
  <si>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</si>
  <si>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</si>
  <si>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</si>
  <si>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</si>
  <si>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</si>
  <si>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</si>
  <si>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</si>
  <si>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</si>
  <si>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</si>
  <si>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</si>
  <si>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</si>
  <si>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</si>
  <si>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</si>
  <si>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</si>
  <si>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</si>
  <si>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</si>
  <si>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</si>
  <si>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</si>
  <si>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</si>
  <si>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</si>
  <si>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</si>
  <si>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</si>
  <si>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</si>
  <si>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</si>
  <si>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</si>
  <si>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</si>
  <si>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</si>
  <si>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</si>
  <si>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</si>
  <si>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</si>
  <si>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</si>
  <si>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</si>
  <si>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</si>
  <si>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</si>
  <si>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</si>
  <si>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</si>
  <si>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</si>
  <si>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</si>
  <si>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</si>
  <si>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</si>
  <si>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</si>
  <si>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</si>
  <si>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</si>
  <si>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</si>
  <si>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</si>
  <si>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</si>
  <si>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</si>
  <si>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</si>
  <si>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</si>
  <si>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</si>
  <si>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</si>
  <si>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</si>
  <si>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</si>
  <si>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</si>
  <si>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</si>
  <si>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</si>
  <si>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</si>
  <si>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</si>
  <si>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</si>
  <si>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</si>
  <si>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</si>
  <si>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</si>
  <si>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</si>
  <si>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</si>
  <si>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</si>
  <si>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</si>
  <si>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</si>
  <si>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</si>
  <si>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</si>
  <si>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</si>
  <si>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</si>
  <si>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</si>
  <si>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</si>
  <si>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</si>
  <si>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</si>
  <si>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</si>
  <si>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</si>
  <si>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</si>
  <si>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</si>
  <si>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</si>
  <si>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</si>
  <si>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</si>
  <si>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</si>
  <si>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</si>
  <si>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</si>
  <si>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</si>
  <si>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</si>
  <si>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</si>
  <si>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</si>
  <si>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</si>
  <si>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</si>
  <si>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</si>
  <si>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</si>
  <si>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</si>
  <si>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</si>
  <si>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</si>
  <si>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</si>
  <si>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</si>
  <si>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</si>
  <si>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</si>
  <si>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</si>
  <si>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</si>
  <si>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</si>
  <si>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</si>
  <si>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</si>
  <si>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</si>
  <si>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</si>
  <si>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</si>
  <si>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</si>
  <si>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</si>
  <si>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</si>
  <si>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</si>
  <si>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</si>
  <si>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</si>
  <si>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</si>
  <si>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</si>
  <si>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</si>
  <si>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</si>
  <si>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</si>
  <si>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</si>
  <si>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</si>
  <si>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</si>
  <si>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</si>
  <si>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</si>
  <si>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</si>
  <si>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</si>
  <si>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</si>
  <si>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</si>
  <si>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</si>
  <si>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</si>
  <si>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</si>
  <si>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</si>
  <si>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</si>
  <si>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</si>
  <si>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</si>
  <si>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</si>
  <si>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</si>
  <si>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</si>
  <si>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</si>
  <si>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</si>
  <si>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</si>
  <si>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</si>
  <si>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</si>
  <si>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</si>
  <si>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</si>
  <si>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</si>
  <si>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</si>
  <si>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</si>
  <si>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</si>
  <si>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</si>
  <si>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</si>
  <si>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</si>
  <si>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</si>
  <si>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</si>
  <si>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</si>
  <si>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</si>
  <si>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</si>
  <si>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</si>
  <si>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</si>
  <si>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</si>
  <si>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</si>
  <si>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</si>
  <si>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</si>
  <si>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</si>
  <si>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</si>
  <si>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</si>
  <si>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</si>
  <si>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</si>
  <si>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</si>
  <si>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</si>
  <si>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</si>
  <si>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</si>
  <si>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</si>
  <si>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</si>
  <si>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</si>
  <si>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</si>
  <si>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</si>
  <si>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</si>
  <si>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</si>
  <si>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</si>
  <si>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</si>
  <si>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</si>
  <si>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</si>
  <si>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</si>
  <si>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</si>
  <si>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</si>
  <si>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</si>
  <si>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</si>
  <si>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</si>
  <si>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</si>
  <si>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</si>
  <si>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</si>
  <si>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</si>
  <si>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</si>
  <si>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</si>
  <si>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</si>
  <si>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</si>
  <si>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</si>
  <si>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</si>
  <si>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</si>
  <si>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</si>
  <si>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</si>
  <si>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</si>
  <si>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</si>
  <si>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</si>
  <si>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</si>
  <si>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</si>
  <si>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</si>
  <si>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</si>
  <si>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</si>
  <si>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</si>
  <si>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</si>
  <si>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</si>
  <si>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</si>
  <si>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</si>
  <si>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</si>
  <si>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</si>
  <si>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</si>
  <si>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</si>
  <si>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</si>
  <si>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</si>
  <si>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</si>
  <si>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</si>
  <si>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</si>
  <si>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</si>
  <si>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</si>
  <si>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</si>
  <si>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</si>
  <si>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</si>
  <si>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</si>
  <si>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</si>
  <si>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</si>
  <si>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</si>
  <si>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</si>
  <si>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</si>
  <si>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</si>
  <si>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</si>
  <si>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</si>
  <si>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</si>
  <si>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</si>
  <si>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</si>
  <si>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</si>
  <si>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</si>
  <si>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</si>
  <si>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</si>
  <si>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</si>
  <si>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</si>
  <si>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</si>
  <si>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</si>
  <si>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</si>
  <si>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</si>
  <si>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</si>
  <si>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</si>
  <si>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</si>
  <si>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</si>
  <si>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</si>
  <si>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</si>
  <si>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</si>
  <si>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</si>
  <si>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</si>
  <si>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</si>
  <si>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</si>
  <si>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</si>
  <si>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</si>
  <si>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</si>
  <si>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</si>
  <si>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</si>
  <si>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</si>
  <si>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</si>
  <si>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</si>
  <si>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</si>
  <si>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</si>
  <si>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</si>
  <si>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</si>
  <si>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</si>
  <si>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</si>
  <si>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</si>
  <si>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</si>
  <si>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</si>
  <si>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</si>
  <si>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</si>
  <si>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</si>
  <si>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</si>
  <si>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</si>
  <si>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</si>
  <si>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</si>
  <si>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</si>
  <si>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</si>
  <si>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</si>
  <si>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</si>
  <si>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</si>
  <si>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</si>
  <si>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</si>
  <si>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</si>
  <si>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</si>
  <si>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</si>
  <si>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</si>
  <si>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</si>
  <si>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</si>
  <si>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</si>
  <si>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</si>
  <si>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</si>
  <si>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</si>
  <si>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</si>
  <si>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</si>
  <si>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</si>
  <si>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</si>
  <si>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</si>
  <si>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</si>
  <si>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</si>
  <si>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</si>
  <si>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</si>
  <si>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</si>
  <si>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</si>
  <si>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</si>
  <si>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</si>
  <si>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</si>
  <si>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</si>
  <si>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</si>
  <si>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</si>
  <si>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</si>
  <si>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</si>
  <si>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</si>
  <si>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</si>
  <si>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</si>
  <si>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</si>
  <si>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</si>
  <si>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</si>
  <si>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</si>
  <si>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</si>
  <si>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</si>
  <si>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</si>
  <si>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</si>
  <si>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</si>
  <si>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</si>
  <si>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</si>
  <si>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</si>
  <si>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</si>
  <si>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</si>
  <si>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</si>
  <si>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</si>
  <si>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</si>
  <si>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</si>
  <si>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</si>
  <si>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</si>
  <si>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</si>
  <si>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</si>
  <si>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</si>
  <si>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</si>
  <si>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</si>
  <si>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</si>
  <si>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</si>
  <si>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</si>
  <si>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</si>
  <si>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</si>
  <si>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</si>
  <si>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</si>
  <si>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</si>
  <si>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</si>
  <si>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</si>
  <si>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</si>
  <si>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</si>
  <si>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</si>
  <si>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</si>
  <si>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</si>
  <si>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</si>
  <si>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</si>
  <si>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</si>
  <si>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</si>
  <si>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</si>
  <si>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</si>
  <si>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</si>
  <si>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</si>
  <si>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</si>
  <si>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</si>
  <si>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</si>
  <si>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</si>
  <si>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</si>
  <si>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</si>
  <si>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</si>
  <si>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</si>
  <si>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</si>
  <si>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</si>
  <si>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</si>
  <si>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</si>
  <si>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</si>
  <si>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</si>
  <si>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</si>
  <si>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</si>
  <si>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</si>
  <si>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</si>
  <si>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</si>
  <si>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</si>
  <si>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</si>
  <si>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</si>
  <si>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</si>
  <si>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</si>
  <si>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</si>
  <si>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</si>
  <si>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</si>
  <si>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</si>
  <si>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</si>
  <si>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</si>
  <si>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</si>
  <si>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</si>
  <si>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</si>
  <si>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</si>
  <si>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</si>
  <si>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</si>
  <si>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</si>
  <si>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</si>
  <si>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</si>
  <si>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</si>
  <si>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</si>
  <si>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</si>
  <si>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</si>
  <si>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</si>
  <si>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</si>
  <si>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</si>
  <si>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</si>
  <si>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</si>
  <si>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</si>
  <si>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</si>
  <si>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</si>
  <si>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</si>
  <si>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</si>
  <si>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</si>
  <si>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</si>
  <si>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</si>
  <si>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</si>
  <si>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</si>
  <si>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</si>
  <si>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</si>
  <si>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</si>
  <si>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</si>
  <si>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</si>
  <si>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</si>
  <si>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</si>
  <si>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</si>
  <si>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</si>
  <si>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</si>
  <si>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</si>
  <si>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</si>
  <si>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</si>
  <si>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</si>
  <si>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</si>
  <si>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</si>
  <si>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</si>
  <si>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</si>
  <si>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</si>
  <si>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</si>
  <si>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</si>
  <si>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</si>
  <si>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</si>
  <si>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</si>
  <si>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</si>
  <si>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</si>
  <si>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</si>
  <si>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</si>
  <si>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</si>
  <si>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</si>
  <si>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</si>
  <si>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</si>
  <si>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</si>
  <si>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</si>
  <si>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</si>
  <si>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</si>
  <si>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</si>
  <si>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</si>
  <si>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</si>
  <si>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</si>
  <si>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</si>
  <si>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</si>
  <si>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</si>
  <si>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</si>
  <si>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</si>
  <si>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</si>
  <si>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</si>
  <si>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</si>
  <si>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</si>
  <si>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</si>
  <si>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</si>
  <si>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</si>
  <si>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</si>
  <si>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</si>
  <si>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</si>
  <si>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</si>
  <si>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</si>
  <si>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</si>
  <si>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</si>
  <si>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</si>
  <si>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</si>
  <si>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</si>
  <si>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</si>
  <si>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</si>
  <si>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</si>
  <si>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</si>
  <si>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</si>
  <si>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</si>
  <si>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</si>
  <si>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</si>
  <si>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</si>
  <si>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</si>
  <si>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</si>
  <si>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</si>
  <si>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</si>
  <si>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</si>
  <si>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</si>
  <si>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</si>
  <si>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</si>
  <si>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</si>
  <si>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</si>
  <si>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</si>
  <si>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</si>
  <si>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</si>
  <si>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</si>
  <si>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</si>
  <si>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</si>
  <si>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</si>
  <si>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</si>
  <si>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</si>
  <si>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</si>
  <si>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</si>
  <si>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</si>
  <si>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</si>
  <si>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</si>
  <si>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</si>
  <si>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</si>
  <si>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</si>
  <si>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</si>
  <si>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</si>
  <si>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</si>
  <si>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</si>
  <si>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</si>
  <si>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</si>
  <si>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</si>
  <si>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</si>
  <si>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</si>
  <si>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</si>
  <si>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</si>
  <si>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</si>
  <si>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</si>
  <si>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</si>
  <si>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</si>
  <si>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</si>
  <si>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</si>
  <si>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</si>
  <si>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</si>
  <si>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</si>
  <si>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</si>
  <si>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</si>
  <si>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</si>
  <si>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</si>
  <si>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</si>
  <si>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</si>
  <si>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</si>
  <si>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</si>
  <si>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</si>
  <si>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</si>
  <si>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</si>
  <si>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</si>
  <si>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</si>
  <si>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</si>
  <si>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</si>
  <si>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</si>
  <si>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</si>
  <si>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</si>
  <si>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</si>
  <si>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</si>
  <si>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</si>
  <si>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</si>
  <si>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</si>
  <si>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</si>
  <si>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</si>
  <si>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</si>
  <si>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</si>
  <si>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</si>
  <si>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</si>
  <si>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</si>
  <si>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</si>
  <si>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</si>
  <si>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</si>
  <si>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</si>
  <si>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</si>
  <si>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</si>
  <si>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</si>
  <si>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</si>
  <si>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</si>
  <si>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</si>
  <si>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</si>
  <si>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</si>
  <si>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</si>
  <si>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</si>
  <si>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</si>
  <si>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</si>
  <si>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</si>
  <si>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</si>
  <si>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</si>
  <si>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</si>
  <si>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</si>
  <si>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</si>
  <si>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</si>
  <si>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</si>
  <si>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</si>
  <si>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</si>
  <si>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</si>
  <si>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</si>
  <si>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</si>
  <si>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</si>
  <si>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</si>
  <si>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</si>
  <si>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</si>
  <si>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</si>
  <si>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</si>
  <si>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</si>
  <si>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</si>
  <si>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</si>
  <si>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</si>
  <si>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</si>
  <si>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</si>
  <si>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</si>
  <si>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</si>
  <si>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</si>
  <si>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</si>
  <si>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</si>
  <si>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</si>
  <si>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</si>
  <si>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</si>
  <si>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</si>
  <si>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</si>
  <si>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</si>
  <si>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</si>
  <si>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</si>
  <si>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</si>
  <si>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</si>
  <si>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</si>
  <si>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</si>
  <si>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</si>
  <si>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</si>
  <si>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</si>
  <si>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</si>
  <si>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</si>
  <si>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</si>
  <si>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</si>
  <si>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</si>
  <si>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</si>
  <si>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</si>
  <si>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</si>
  <si>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</si>
  <si>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</si>
  <si>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</si>
  <si>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</si>
  <si>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</si>
  <si>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</si>
  <si>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</si>
  <si>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</si>
  <si>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</si>
  <si>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</si>
  <si>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</si>
  <si>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</si>
  <si>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</si>
  <si>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</si>
  <si>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</si>
  <si>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</si>
  <si>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</si>
  <si>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</si>
  <si>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</si>
  <si>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</si>
  <si>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</si>
  <si>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</si>
  <si>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</si>
  <si>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</si>
  <si>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</si>
  <si>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</si>
  <si>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</si>
  <si>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</si>
  <si>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</si>
  <si>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</si>
  <si>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</si>
  <si>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</si>
  <si>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</si>
  <si>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</si>
  <si>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</si>
  <si>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</si>
  <si>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</si>
  <si>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</si>
  <si>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</si>
  <si>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</si>
  <si>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</si>
  <si>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</si>
  <si>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</si>
  <si>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</si>
  <si>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</si>
  <si>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</si>
  <si>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</si>
  <si>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</si>
  <si>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</si>
  <si>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</si>
  <si>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</si>
  <si>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</si>
  <si>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</si>
  <si>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</si>
  <si>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</si>
  <si>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</si>
  <si>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</si>
  <si>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</si>
  <si>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</si>
  <si>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</si>
  <si>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</si>
  <si>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</si>
  <si>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</si>
  <si>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</si>
  <si>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</si>
  <si>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</si>
  <si>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</si>
  <si>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</si>
  <si>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</si>
  <si>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</si>
  <si>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</si>
  <si>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</si>
  <si>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</si>
  <si>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</si>
  <si>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</si>
  <si>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</si>
  <si>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</si>
  <si>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</si>
  <si>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</si>
  <si>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</si>
  <si>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</si>
  <si>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</si>
  <si>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</si>
  <si>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</si>
  <si>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</si>
  <si>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</si>
  <si>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</si>
  <si>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</si>
  <si>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</si>
  <si>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</si>
  <si>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</si>
  <si>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</si>
  <si>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</si>
  <si>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</si>
  <si>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</si>
  <si>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</si>
  <si>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</si>
  <si>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</si>
  <si>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</si>
  <si>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</si>
  <si>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</si>
  <si>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</si>
  <si>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</si>
  <si>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</si>
  <si>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</si>
  <si>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</si>
  <si>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</si>
  <si>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</si>
  <si>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</si>
  <si>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</si>
  <si>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</si>
  <si>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</si>
  <si>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</si>
  <si>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</si>
  <si>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</si>
  <si>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</si>
  <si>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</si>
  <si>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</si>
  <si>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</si>
  <si>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</si>
  <si>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</si>
  <si>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</si>
  <si>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</si>
  <si>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</si>
  <si>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</si>
  <si>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</si>
  <si>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</si>
  <si>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</si>
  <si>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</si>
  <si>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</si>
  <si>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</si>
  <si>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</si>
  <si>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</si>
  <si>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</si>
  <si>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</si>
  <si>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</si>
  <si>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</si>
  <si>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</si>
  <si>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</si>
  <si>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</si>
  <si>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</si>
  <si>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</si>
  <si>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</si>
  <si>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</si>
  <si>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</si>
  <si>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</si>
  <si>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</si>
  <si>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</si>
  <si>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</si>
  <si>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</si>
  <si>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</si>
  <si>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</si>
  <si>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</si>
  <si>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</si>
  <si>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</si>
  <si>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</si>
  <si>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</si>
  <si>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</si>
  <si>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</si>
  <si>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</si>
  <si>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</si>
  <si>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</si>
  <si>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</si>
  <si>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</si>
  <si>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</si>
  <si>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</si>
  <si>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</si>
  <si>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</si>
  <si>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</si>
  <si>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</si>
  <si>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</si>
  <si>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</si>
  <si>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</si>
  <si>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</si>
  <si>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</si>
  <si>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</si>
  <si>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</si>
  <si>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</si>
  <si>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</si>
  <si>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</si>
  <si>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</si>
  <si>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</si>
  <si>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</si>
  <si>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</si>
  <si>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</si>
  <si>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</si>
  <si>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</si>
  <si>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</si>
  <si>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</si>
  <si>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</si>
  <si>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</si>
  <si>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</si>
  <si>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</si>
  <si>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</si>
  <si>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</si>
  <si>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</si>
  <si>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</si>
  <si>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</si>
  <si>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</si>
  <si>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</si>
  <si>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</si>
  <si>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</si>
  <si>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</si>
  <si>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</si>
  <si>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</si>
  <si>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</si>
  <si>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</si>
  <si>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</si>
  <si>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</si>
  <si>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</si>
  <si>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</si>
  <si>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</si>
  <si>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</si>
  <si>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</si>
  <si>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</si>
  <si>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</si>
  <si>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</si>
  <si>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</si>
  <si>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</si>
  <si>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</si>
  <si>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</si>
  <si>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</si>
  <si>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</si>
  <si>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</si>
  <si>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</si>
  <si>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</si>
  <si>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</si>
  <si>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</si>
  <si>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</si>
  <si>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</si>
  <si>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</si>
  <si>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</si>
  <si>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</si>
  <si>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</si>
  <si>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</si>
  <si>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</si>
  <si>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</si>
  <si>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</si>
  <si>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</si>
  <si>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</si>
  <si>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</si>
  <si>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</si>
  <si>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</si>
  <si>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</si>
  <si>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</si>
  <si>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</si>
  <si>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</si>
  <si>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</si>
  <si>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</si>
  <si>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</si>
  <si>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</si>
  <si>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</si>
  <si>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</si>
  <si>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</si>
  <si>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</si>
  <si>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</si>
  <si>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</si>
  <si>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</si>
  <si>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</si>
  <si>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</si>
  <si>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</si>
  <si>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</si>
  <si>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</si>
  <si>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</si>
  <si>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</si>
  <si>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</si>
  <si>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</si>
  <si>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</si>
  <si>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</si>
  <si>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</si>
  <si>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</si>
  <si>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</si>
  <si>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</si>
  <si>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</si>
  <si>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</si>
  <si>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</si>
  <si>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</si>
  <si>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</si>
  <si>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</si>
  <si>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</si>
  <si>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</si>
  <si>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</si>
  <si>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</si>
  <si>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</si>
  <si>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</si>
  <si>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</si>
  <si>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</si>
  <si>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</si>
  <si>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</si>
  <si>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</si>
  <si>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</si>
  <si>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</si>
  <si>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</si>
  <si>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</si>
  <si>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</si>
  <si>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</si>
  <si>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</si>
  <si>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</si>
  <si>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</si>
  <si>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</si>
  <si>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</si>
  <si>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</si>
  <si>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</si>
  <si>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</si>
  <si>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</si>
  <si>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</si>
  <si>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</si>
  <si>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</si>
  <si>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</si>
  <si>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</si>
  <si>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</si>
  <si>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</si>
  <si>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</si>
  <si>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</si>
  <si>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</si>
  <si>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</si>
  <si>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</si>
  <si>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</si>
  <si>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</si>
  <si>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</si>
  <si>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</si>
  <si>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</si>
  <si>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</si>
  <si>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</si>
  <si>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</si>
  <si>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</si>
  <si>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</si>
  <si>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</si>
  <si>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</si>
  <si>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</si>
  <si>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</si>
  <si>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</si>
  <si>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</si>
  <si>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</si>
  <si>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</si>
  <si>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</si>
  <si>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</si>
  <si>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</si>
  <si>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</si>
  <si>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</si>
  <si>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</si>
  <si>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</si>
  <si>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</si>
  <si>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</si>
  <si>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</si>
  <si>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</si>
  <si>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</si>
  <si>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</si>
  <si>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</si>
  <si>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</si>
  <si>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</si>
  <si>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</si>
  <si>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</si>
  <si>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</si>
  <si>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</si>
  <si>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</si>
  <si>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</si>
  <si>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</si>
  <si>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</si>
  <si>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</si>
  <si>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</si>
  <si>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</si>
  <si>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</si>
  <si>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</si>
  <si>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</si>
  <si>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</si>
  <si>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</si>
  <si>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</si>
  <si>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</si>
  <si>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</si>
  <si>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</si>
  <si>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</si>
  <si>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</si>
  <si>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</si>
  <si>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</si>
  <si>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</si>
  <si>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</si>
  <si>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</si>
  <si>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</si>
  <si>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</si>
  <si>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</si>
  <si>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</si>
  <si>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</si>
  <si>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</si>
  <si>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</si>
  <si>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</si>
  <si>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</si>
  <si>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</si>
  <si>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</si>
  <si>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</si>
  <si>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</si>
  <si>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</si>
  <si>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</si>
  <si>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</si>
  <si>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</si>
  <si>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</si>
  <si>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</si>
  <si>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</si>
  <si>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</si>
  <si>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</si>
  <si>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</si>
  <si>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</si>
  <si>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</si>
  <si>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</si>
  <si>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</si>
  <si>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</si>
  <si>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</si>
  <si>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</si>
  <si>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</si>
  <si>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</si>
  <si>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</si>
  <si>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</si>
  <si>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</si>
  <si>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</si>
  <si>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</si>
  <si>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</si>
  <si>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</si>
  <si>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</si>
  <si>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</si>
  <si>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</si>
  <si>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</si>
  <si>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</si>
  <si>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</si>
  <si>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</si>
  <si>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</si>
  <si>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</si>
  <si>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</si>
  <si>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</si>
  <si>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</si>
  <si>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</si>
  <si>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</si>
  <si>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</si>
  <si>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</si>
  <si>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</si>
  <si>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</si>
  <si>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</si>
  <si>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</si>
  <si>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</si>
  <si>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</si>
  <si>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</si>
  <si>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</si>
  <si>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</si>
  <si>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</si>
  <si>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</si>
  <si>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</si>
  <si>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</si>
  <si>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</si>
  <si>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</si>
  <si>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</si>
  <si>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</si>
  <si>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</si>
  <si>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</si>
  <si>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</si>
  <si>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</si>
  <si>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</si>
  <si>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</si>
  <si>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</si>
  <si>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</si>
  <si>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</si>
  <si>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</si>
  <si>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</si>
  <si>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</si>
  <si>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</si>
  <si>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</si>
  <si>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</si>
  <si>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</si>
  <si>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</si>
  <si>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</si>
  <si>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</si>
  <si>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</si>
  <si>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</si>
  <si>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</si>
  <si>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</si>
  <si>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</si>
  <si>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</si>
  <si>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</si>
  <si>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</si>
  <si>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</si>
  <si>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</si>
  <si>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</si>
  <si>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</si>
  <si>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</si>
  <si>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</si>
  <si>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</si>
  <si>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</si>
  <si>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</si>
  <si>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</si>
  <si>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</si>
  <si>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</si>
  <si>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</si>
  <si>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</si>
  <si>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</si>
  <si>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</si>
  <si>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</si>
  <si>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</si>
  <si>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</si>
  <si>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</si>
  <si>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</si>
  <si>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</si>
  <si>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</si>
  <si>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</si>
  <si>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</si>
  <si>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</si>
  <si>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</si>
  <si>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</si>
  <si>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</si>
  <si>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</si>
  <si>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</si>
  <si>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</si>
  <si>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</si>
  <si>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</si>
  <si>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</si>
  <si>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</si>
  <si>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</si>
  <si>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</si>
  <si>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</si>
  <si>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</si>
  <si>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</si>
  <si>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</si>
  <si>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</si>
  <si>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</si>
  <si>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</si>
  <si>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</si>
  <si>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</si>
  <si>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</si>
  <si>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</si>
  <si>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</si>
  <si>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</si>
  <si>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</si>
  <si>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</si>
  <si>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</si>
  <si>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</si>
  <si>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</si>
  <si>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</si>
  <si>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</si>
  <si>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</si>
  <si>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</si>
  <si>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</si>
  <si>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</si>
  <si>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</si>
  <si>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</si>
  <si>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</si>
  <si>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</si>
  <si>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</si>
  <si>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</si>
  <si>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</si>
  <si>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</si>
  <si>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</si>
  <si>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</si>
  <si>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</si>
  <si>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</si>
  <si>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</si>
  <si>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</si>
  <si>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</si>
  <si>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</si>
  <si>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</si>
  <si>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</si>
  <si>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</si>
  <si>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</si>
  <si>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</si>
  <si>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</si>
  <si>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</si>
  <si>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</si>
  <si>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</si>
  <si>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</si>
  <si>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</si>
  <si>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</si>
  <si>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</si>
  <si>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</si>
  <si>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</si>
  <si>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</si>
  <si>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</si>
  <si>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</si>
  <si>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</si>
  <si>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</si>
  <si>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</si>
  <si>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</si>
  <si>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</si>
  <si>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</si>
  <si>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</si>
  <si>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</si>
  <si>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</si>
  <si>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</si>
  <si>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</si>
  <si>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</si>
  <si>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</si>
  <si>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</si>
  <si>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</si>
  <si>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</si>
  <si>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</si>
  <si>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</si>
  <si>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</si>
  <si>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</si>
  <si>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</si>
  <si>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</si>
  <si>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</si>
  <si>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</si>
  <si>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</si>
  <si>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</si>
  <si>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</si>
  <si>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</si>
  <si>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</si>
  <si>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</si>
  <si>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</si>
  <si>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</si>
  <si>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</si>
  <si>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</si>
  <si>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</si>
  <si>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</si>
  <si>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</si>
  <si>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</si>
  <si>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</si>
  <si>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</si>
  <si>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</si>
  <si>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</si>
  <si>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</si>
  <si>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</si>
  <si>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</si>
  <si>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</si>
  <si>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</si>
  <si>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</si>
  <si>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</si>
  <si>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</si>
  <si>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</si>
  <si>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</si>
  <si>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</si>
  <si>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</si>
  <si>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</si>
  <si>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</si>
  <si>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</si>
  <si>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</si>
  <si>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</si>
  <si>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</si>
  <si>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</si>
  <si>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</si>
  <si>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</si>
  <si>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</si>
  <si>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</si>
  <si>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</si>
  <si>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</si>
  <si>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</si>
  <si>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</si>
  <si>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</si>
  <si>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</si>
  <si>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</si>
  <si>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</si>
  <si>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</si>
  <si>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</si>
  <si>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</si>
  <si>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</si>
  <si>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</si>
  <si>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</si>
  <si>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</si>
  <si>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</si>
  <si>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</si>
  <si>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</si>
  <si>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</si>
  <si>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</si>
  <si>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</si>
  <si>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</si>
  <si>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</si>
  <si>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</si>
  <si>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</si>
  <si>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</si>
  <si>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</si>
  <si>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</si>
  <si>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</si>
  <si>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</si>
  <si>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</si>
  <si>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</si>
  <si>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</si>
  <si>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</si>
  <si>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</si>
  <si>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</si>
  <si>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</si>
  <si>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</si>
  <si>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</si>
  <si>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</si>
  <si>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</si>
  <si>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</si>
  <si>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</si>
  <si>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</si>
  <si>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</si>
  <si>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</si>
  <si>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</si>
  <si>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</si>
  <si>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</si>
  <si>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</si>
  <si>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</si>
  <si>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</si>
  <si>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</si>
  <si>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</si>
  <si>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</si>
  <si>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</si>
  <si>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</si>
  <si>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</si>
  <si>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</si>
  <si>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</si>
  <si>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</si>
  <si>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</si>
  <si>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</si>
  <si>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</si>
  <si>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</si>
  <si>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</si>
  <si>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</si>
  <si>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</si>
  <si>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</si>
  <si>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</si>
  <si>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</si>
  <si>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</si>
  <si>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</si>
  <si>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</si>
  <si>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</si>
  <si>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</si>
  <si>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</si>
  <si>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</si>
  <si>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</si>
  <si>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</si>
  <si>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</si>
  <si>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</si>
  <si>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</si>
  <si>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</si>
  <si>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</si>
  <si>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</si>
  <si>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</si>
  <si>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</si>
  <si>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</si>
  <si>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</si>
  <si>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</si>
  <si>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</si>
  <si>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</si>
  <si>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</si>
  <si>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</si>
  <si>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</si>
  <si>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</si>
  <si>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</si>
  <si>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</si>
  <si>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</si>
  <si>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</si>
  <si>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</si>
  <si>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</si>
  <si>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</si>
  <si>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</si>
  <si>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</si>
  <si>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</si>
  <si>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</si>
  <si>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</si>
  <si>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</si>
  <si>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</si>
  <si>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</si>
  <si>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</si>
  <si>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</si>
  <si>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</si>
  <si>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</si>
  <si>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</si>
  <si>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</si>
  <si>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</si>
  <si>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</si>
  <si>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</si>
  <si>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</si>
  <si>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</si>
  <si>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</si>
  <si>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</si>
  <si>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</si>
  <si>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</si>
  <si>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</si>
  <si>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</si>
  <si>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</si>
  <si>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</si>
  <si>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</si>
  <si>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</si>
  <si>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</si>
  <si>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</si>
  <si>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</si>
  <si>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</si>
  <si>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</si>
  <si>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</si>
  <si>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</si>
  <si>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</si>
  <si>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</si>
  <si>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</si>
  <si>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</si>
  <si>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</si>
  <si>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</si>
  <si>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</si>
  <si>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</si>
  <si>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</si>
  <si>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</si>
  <si>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</si>
  <si>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</si>
  <si>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</si>
  <si>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</si>
  <si>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</si>
  <si>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</si>
  <si>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</si>
  <si>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</si>
  <si>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</si>
  <si>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</si>
  <si>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</si>
  <si>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</si>
  <si>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</si>
  <si>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</si>
  <si>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</si>
  <si>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</si>
  <si>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</si>
  <si>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</si>
  <si>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</si>
  <si>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</si>
  <si>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</si>
  <si>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</si>
  <si>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</si>
  <si>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</si>
  <si>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</si>
  <si>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</si>
  <si>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</si>
  <si>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</si>
  <si>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</si>
  <si>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</si>
  <si>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</si>
  <si>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</si>
  <si>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</si>
  <si>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</si>
  <si>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</si>
  <si>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</si>
  <si>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</si>
  <si>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</si>
  <si>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</si>
  <si>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</si>
  <si>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</si>
  <si>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</si>
  <si>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</si>
  <si>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</si>
  <si>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</si>
  <si>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</si>
  <si>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</si>
  <si>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</si>
  <si>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</si>
  <si>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</si>
  <si>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</si>
  <si>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</si>
  <si>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</si>
  <si>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</si>
  <si>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</si>
  <si>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</si>
  <si>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</si>
  <si>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</si>
  <si>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</si>
  <si>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</si>
  <si>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</si>
  <si>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</si>
  <si>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</si>
  <si>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</si>
  <si>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</si>
  <si>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</si>
  <si>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</si>
  <si>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</si>
  <si>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</si>
  <si>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</si>
  <si>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</si>
  <si>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</si>
  <si>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</si>
  <si>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</si>
  <si>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</si>
  <si>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</si>
  <si>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</si>
  <si>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</si>
  <si>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</si>
  <si>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</si>
  <si>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</si>
  <si>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</si>
  <si>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</si>
  <si>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</si>
  <si>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</si>
  <si>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</si>
  <si>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</si>
  <si>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</si>
  <si>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</si>
  <si>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</si>
  <si>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</si>
  <si>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</si>
  <si>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</si>
  <si>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</si>
  <si>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</si>
  <si>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</si>
  <si>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</si>
  <si>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</si>
  <si>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</si>
  <si>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</si>
  <si>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</si>
  <si>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</si>
  <si>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</si>
  <si>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</si>
  <si>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</si>
  <si>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</si>
  <si>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</si>
  <si>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</si>
  <si>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</si>
  <si>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</si>
  <si>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</si>
  <si>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</si>
  <si>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</si>
  <si>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</si>
  <si>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</si>
  <si>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</si>
  <si>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</si>
  <si>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</si>
  <si>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</si>
  <si>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</si>
  <si>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</si>
  <si>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</si>
  <si>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</si>
  <si>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</si>
  <si>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</si>
  <si>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</si>
  <si>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</si>
  <si>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</si>
  <si>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</si>
  <si>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</si>
  <si>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</si>
  <si>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</si>
  <si>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</si>
  <si>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</si>
  <si>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</si>
  <si>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</si>
  <si>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</si>
  <si>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</si>
  <si>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</si>
  <si>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</si>
  <si>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</si>
  <si>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</si>
  <si>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</si>
  <si>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</si>
  <si>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</si>
  <si>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</si>
  <si>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</si>
  <si>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</si>
  <si>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</si>
  <si>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</si>
  <si>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</si>
  <si>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</si>
  <si>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</si>
  <si>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</si>
  <si>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</si>
  <si>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</si>
  <si>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</si>
  <si>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</si>
  <si>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</si>
  <si>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</si>
  <si>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</si>
  <si>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</si>
  <si>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</si>
  <si>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</si>
  <si>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</si>
  <si>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</si>
  <si>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</si>
  <si>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</si>
  <si>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</si>
  <si>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</si>
  <si>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</si>
  <si>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</si>
  <si>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</si>
  <si>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</si>
  <si>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</si>
  <si>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</si>
  <si>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</si>
  <si>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</si>
  <si>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</si>
  <si>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</si>
  <si>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</si>
  <si>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</si>
  <si>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</si>
  <si>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</si>
  <si>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</si>
  <si>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</si>
  <si>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</si>
  <si>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</si>
  <si>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</si>
  <si>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</si>
  <si>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</si>
  <si>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</si>
  <si>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</si>
  <si>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</si>
  <si>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</si>
  <si>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</si>
  <si>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</si>
  <si>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</si>
  <si>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</si>
  <si>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</si>
  <si>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</si>
  <si>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</si>
  <si>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</si>
  <si>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</si>
  <si>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</si>
  <si>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</si>
  <si>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</si>
  <si>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</si>
  <si>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</si>
  <si>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</si>
  <si>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</si>
  <si>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</si>
  <si>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</si>
  <si>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</si>
  <si>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</si>
  <si>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</si>
  <si>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</si>
  <si>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</si>
  <si>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</si>
  <si>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</si>
  <si>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</si>
  <si>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</si>
  <si>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</si>
  <si>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</si>
  <si>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</si>
  <si>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</si>
  <si>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</si>
  <si>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</si>
  <si>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</si>
  <si>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</si>
  <si>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</si>
  <si>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</si>
  <si>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</si>
  <si>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</si>
  <si>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</si>
  <si>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</si>
  <si>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</si>
  <si>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</si>
  <si>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</si>
  <si>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</si>
  <si>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</si>
  <si>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</si>
  <si>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</si>
  <si>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</si>
  <si>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</si>
  <si>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</si>
  <si>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</si>
  <si>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</si>
  <si>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</si>
  <si>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</si>
  <si>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</si>
  <si>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</si>
  <si>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</si>
  <si>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</si>
  <si>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</si>
  <si>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</si>
  <si>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</si>
  <si>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</si>
  <si>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</si>
  <si>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</si>
  <si>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</si>
  <si>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</si>
  <si>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</si>
  <si>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</si>
  <si>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</si>
  <si>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</si>
  <si>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</si>
  <si>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</si>
  <si>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</si>
  <si>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</si>
  <si>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</si>
  <si>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</si>
  <si>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</si>
  <si>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</si>
  <si>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</si>
  <si>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</si>
  <si>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</si>
  <si>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</si>
  <si>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</si>
  <si>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</si>
  <si>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</si>
  <si>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</si>
  <si>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</si>
  <si>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</si>
  <si>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</si>
  <si>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</si>
  <si>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</si>
  <si>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</si>
  <si>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</si>
  <si>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</si>
  <si>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</si>
  <si>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</si>
  <si>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</si>
  <si>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</si>
  <si>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</si>
  <si>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</si>
  <si>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</si>
  <si>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</si>
  <si>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</si>
  <si>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</si>
  <si>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</si>
  <si>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</si>
  <si>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</si>
  <si>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</si>
  <si>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</si>
  <si>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</si>
  <si>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</si>
  <si>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</si>
  <si>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</si>
  <si>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</si>
  <si>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</si>
  <si>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</si>
  <si>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</si>
  <si>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</si>
  <si>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</si>
  <si>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</si>
  <si>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</si>
  <si>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</si>
  <si>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</si>
  <si>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</si>
  <si>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</si>
  <si>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</si>
  <si>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</si>
  <si>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</si>
  <si>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</si>
  <si>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</si>
  <si>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</si>
  <si>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</si>
  <si>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</si>
  <si>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</si>
  <si>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</si>
  <si>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</si>
  <si>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</si>
  <si>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</si>
  <si>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</si>
  <si>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</si>
  <si>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</si>
  <si>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</si>
  <si>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</si>
  <si>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</si>
  <si>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</si>
  <si>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</si>
  <si>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</si>
  <si>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</si>
  <si>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</si>
  <si>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</si>
  <si>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</si>
  <si>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</si>
  <si>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</si>
  <si>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</si>
  <si>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</si>
  <si>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</si>
  <si>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</si>
  <si>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</si>
  <si>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</si>
  <si>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</si>
  <si>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</si>
  <si>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</si>
  <si>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</si>
  <si>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</si>
  <si>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</si>
  <si>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</si>
  <si>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</si>
  <si>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</si>
  <si>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</si>
  <si>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</si>
  <si>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</si>
  <si>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</si>
  <si>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</si>
  <si>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</si>
  <si>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</si>
  <si>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</si>
  <si>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</si>
  <si>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</si>
  <si>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</si>
  <si>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</si>
  <si>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</si>
  <si>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</si>
  <si>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</si>
  <si>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</si>
  <si>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</si>
  <si>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</si>
  <si>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</si>
  <si>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</si>
  <si>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</si>
  <si>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</si>
  <si>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</si>
  <si>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</si>
  <si>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</si>
  <si>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</si>
  <si>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</si>
  <si>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</si>
  <si>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</si>
  <si>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</si>
  <si>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</si>
  <si>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</si>
  <si>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</si>
  <si>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</si>
  <si>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</si>
  <si>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</si>
  <si>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</si>
  <si>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</si>
  <si>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</si>
  <si>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</si>
  <si>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</si>
  <si>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</si>
  <si>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</si>
  <si>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</si>
  <si>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</si>
  <si>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</si>
  <si>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</si>
  <si>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</si>
  <si>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</si>
  <si>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</si>
  <si>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</si>
  <si>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</si>
  <si>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</si>
  <si>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</si>
  <si>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</si>
  <si>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</si>
  <si>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</si>
  <si>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</si>
  <si>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</si>
  <si>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</si>
  <si>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</si>
  <si>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</si>
  <si>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</si>
  <si>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</si>
  <si>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</si>
  <si>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</si>
  <si>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</si>
  <si>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</si>
  <si>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</si>
  <si>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</si>
  <si>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</si>
  <si>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</si>
  <si>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</si>
  <si>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</si>
  <si>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</si>
  <si>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</si>
  <si>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</si>
  <si>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</si>
  <si>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</si>
  <si>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</si>
  <si>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</si>
  <si>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</si>
  <si>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</si>
  <si>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</si>
  <si>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</si>
  <si>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</si>
  <si>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</si>
  <si>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</si>
  <si>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</si>
  <si>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</si>
  <si>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</si>
  <si>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</si>
  <si>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</si>
  <si>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</si>
  <si>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</si>
  <si>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</si>
  <si>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</si>
  <si>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</si>
  <si>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</si>
  <si>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</si>
  <si>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</si>
  <si>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</si>
  <si>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</si>
  <si>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</si>
  <si>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</si>
  <si>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</si>
  <si>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</si>
  <si>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</si>
  <si>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</si>
  <si>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</si>
  <si>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</si>
  <si>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</si>
  <si>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</si>
  <si>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</si>
  <si>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</si>
  <si>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</si>
  <si>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</si>
  <si>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</si>
  <si>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</si>
  <si>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</si>
  <si>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</si>
  <si>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</si>
  <si>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</si>
  <si>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</si>
  <si>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</si>
  <si>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</si>
  <si>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</si>
  <si>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</si>
  <si>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</si>
  <si>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</si>
  <si>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</si>
  <si>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</si>
  <si>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</si>
  <si>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</si>
  <si>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</si>
  <si>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</si>
  <si>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</si>
  <si>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</si>
  <si>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</si>
  <si>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</si>
  <si>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</si>
  <si>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</si>
  <si>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</si>
  <si>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</si>
  <si>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</si>
  <si>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</si>
  <si>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</si>
  <si>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</si>
  <si>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</si>
  <si>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</si>
  <si>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</si>
  <si>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</si>
  <si>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</si>
  <si>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</si>
  <si>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</si>
  <si>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</si>
  <si>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</si>
  <si>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</si>
  <si>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</si>
  <si>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</si>
  <si>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</si>
  <si>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</si>
  <si>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</si>
  <si>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</si>
  <si>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</si>
  <si>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</si>
  <si>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</si>
  <si>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</si>
  <si>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</si>
  <si>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</si>
  <si>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</si>
  <si>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</si>
  <si>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</si>
  <si>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</si>
  <si>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</si>
  <si>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</si>
  <si>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</si>
  <si>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</si>
  <si>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</si>
  <si>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</si>
  <si>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</si>
  <si>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</si>
  <si>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</si>
  <si>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</si>
  <si>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</si>
  <si>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</si>
  <si>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</si>
  <si>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</si>
  <si>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</si>
  <si>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</si>
  <si>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</si>
  <si>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</si>
  <si>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</si>
  <si>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</si>
  <si>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</si>
  <si>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</si>
  <si>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</si>
  <si>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</si>
  <si>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</si>
  <si>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</si>
  <si>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</si>
  <si>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</si>
  <si>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</si>
  <si>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</si>
  <si>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</si>
  <si>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</si>
  <si>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</si>
  <si>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</si>
  <si>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</si>
  <si>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</si>
  <si>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</si>
  <si>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</si>
  <si>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</si>
  <si>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</si>
  <si>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</si>
  <si>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</si>
  <si>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</si>
  <si>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</si>
  <si>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</si>
  <si>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</si>
  <si>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</si>
  <si>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</si>
  <si>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</si>
  <si>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</si>
  <si>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</si>
  <si>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</si>
  <si>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</si>
  <si>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</si>
  <si>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</si>
  <si>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</si>
  <si>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</si>
  <si>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</si>
  <si>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</si>
  <si>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</si>
  <si>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</si>
  <si>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</si>
  <si>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</si>
  <si>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</si>
  <si>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</si>
  <si>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</si>
  <si>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</si>
  <si>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</si>
  <si>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</si>
  <si>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</si>
  <si>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</si>
  <si>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</si>
  <si>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</si>
  <si>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</si>
  <si>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</si>
  <si>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</si>
  <si>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</si>
  <si>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</si>
  <si>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</si>
  <si>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</si>
  <si>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</si>
  <si>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</si>
  <si>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</si>
  <si>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</si>
  <si>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</si>
  <si>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</si>
  <si>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</si>
  <si>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</si>
  <si>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</si>
  <si>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</si>
  <si>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</si>
  <si>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</si>
  <si>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</si>
  <si>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</si>
  <si>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</si>
  <si>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</si>
  <si>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</si>
  <si>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</si>
  <si>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</si>
  <si>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</si>
  <si>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</si>
  <si>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</si>
  <si>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</si>
  <si>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</si>
  <si>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</si>
  <si>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</si>
  <si>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</si>
  <si>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</si>
  <si>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</si>
  <si>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</si>
  <si>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</si>
  <si>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</si>
  <si>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</si>
  <si>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</si>
  <si>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</si>
  <si>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</si>
  <si>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</si>
  <si>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</si>
  <si>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</si>
  <si>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</si>
  <si>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</si>
  <si>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</si>
  <si>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</si>
  <si>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</si>
  <si>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</si>
  <si>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</si>
  <si>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</si>
  <si>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</si>
  <si>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</si>
  <si>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</si>
  <si>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</si>
  <si>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</si>
  <si>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</si>
  <si>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</si>
  <si>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</si>
  <si>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</si>
  <si>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</si>
  <si>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</si>
  <si>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</si>
  <si>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</si>
  <si>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</si>
  <si>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</si>
  <si>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</si>
  <si>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</si>
  <si>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</si>
  <si>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</si>
  <si>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</si>
  <si>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</si>
  <si>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</si>
  <si>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</si>
  <si>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</si>
  <si>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</si>
  <si>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</si>
  <si>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</si>
  <si>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</si>
  <si>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</si>
  <si>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</si>
  <si>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</si>
  <si>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</si>
  <si>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</si>
  <si>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</si>
  <si>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</si>
  <si>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</si>
  <si>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</si>
  <si>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</si>
  <si>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</si>
  <si>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</si>
  <si>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</si>
  <si>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</si>
  <si>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</si>
  <si>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</si>
  <si>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</si>
  <si>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</si>
  <si>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</si>
  <si>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</si>
  <si>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</si>
  <si>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</si>
  <si>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</si>
  <si>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</si>
  <si>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</si>
  <si>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</si>
  <si>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</si>
  <si>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</si>
  <si>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</si>
  <si>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</si>
  <si>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</si>
  <si>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</si>
  <si>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</si>
  <si>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</si>
  <si>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</si>
  <si>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</si>
  <si>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</si>
  <si>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</si>
  <si>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</si>
  <si>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</si>
  <si>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</si>
  <si>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</si>
  <si>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</si>
  <si>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</si>
  <si>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</si>
  <si>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</si>
  <si>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</si>
  <si>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</si>
  <si>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</si>
  <si>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</si>
  <si>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</si>
  <si>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</si>
  <si>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</si>
  <si>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</si>
  <si>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</si>
  <si>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</si>
  <si>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</si>
  <si>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</si>
  <si>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</si>
  <si>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</si>
  <si>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</si>
  <si>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</si>
  <si>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</si>
  <si>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</si>
  <si>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</si>
  <si>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</si>
  <si>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</si>
  <si>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</si>
  <si>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</si>
  <si>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</si>
  <si>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</si>
  <si>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</si>
  <si>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</si>
  <si>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</si>
  <si>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</si>
  <si>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</si>
  <si>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</si>
  <si>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</si>
  <si>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</si>
  <si>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</si>
  <si>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</si>
  <si>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</si>
  <si>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</si>
  <si>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</si>
  <si>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</si>
  <si>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</si>
  <si>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</si>
  <si>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</si>
  <si>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</si>
  <si>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</si>
  <si>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</si>
  <si>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</si>
  <si>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</si>
  <si>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</si>
  <si>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</si>
  <si>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</si>
  <si>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</si>
  <si>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</si>
  <si>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</si>
  <si>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</si>
  <si>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</si>
  <si>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</si>
  <si>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</si>
  <si>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</si>
  <si>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</si>
  <si>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</si>
  <si>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</si>
  <si>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</si>
  <si>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</si>
  <si>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</si>
  <si>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</si>
  <si>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</si>
  <si>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</si>
  <si>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</si>
  <si>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</si>
  <si>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</si>
  <si>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</si>
  <si>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</si>
  <si>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</si>
  <si>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</si>
  <si>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</si>
  <si>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</si>
  <si>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</si>
  <si>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</si>
  <si>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</si>
  <si>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</si>
  <si>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</si>
  <si>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</si>
  <si>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</si>
  <si>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</si>
  <si>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</si>
  <si>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</si>
  <si>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</si>
  <si>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</si>
  <si>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</si>
  <si>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</si>
  <si>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</si>
  <si>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</si>
  <si>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</si>
  <si>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</si>
  <si>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</si>
  <si>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</si>
  <si>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</si>
  <si>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</si>
  <si>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</si>
  <si>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</si>
  <si>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</si>
  <si>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</si>
  <si>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</si>
  <si>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</si>
  <si>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</si>
  <si>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</si>
  <si>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</si>
  <si>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</si>
  <si>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</si>
  <si>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</si>
  <si>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</si>
  <si>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</si>
  <si>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</si>
  <si>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</si>
  <si>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</si>
  <si>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</si>
  <si>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</si>
  <si>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</si>
  <si>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</si>
  <si>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</si>
  <si>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</si>
  <si>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</si>
  <si>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</si>
  <si>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</si>
  <si>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</si>
  <si>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</si>
  <si>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</si>
  <si>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</si>
  <si>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</si>
  <si>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</si>
  <si>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</si>
  <si>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</si>
  <si>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</si>
  <si>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</si>
  <si>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</si>
  <si>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</si>
  <si>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</si>
  <si>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</si>
  <si>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</si>
  <si>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</si>
  <si>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</si>
  <si>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</si>
  <si>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</si>
  <si>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</si>
  <si>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</si>
  <si>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</si>
  <si>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</si>
  <si>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</si>
  <si>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</si>
  <si>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</si>
  <si>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</si>
  <si>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</si>
  <si>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</si>
  <si>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</si>
  <si>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</si>
  <si>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</si>
  <si>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</si>
  <si>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</si>
  <si>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</si>
  <si>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</si>
  <si>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</si>
  <si>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</si>
  <si>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</si>
  <si>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</si>
  <si>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</si>
  <si>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</si>
  <si>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</si>
  <si>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</si>
  <si>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</si>
  <si>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</si>
  <si>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</si>
  <si>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</si>
  <si>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</si>
  <si>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</si>
  <si>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</si>
  <si>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</si>
  <si>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</si>
  <si>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</si>
  <si>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</si>
  <si>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</si>
  <si>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</si>
  <si>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</si>
  <si>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</si>
  <si>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</si>
  <si>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</si>
  <si>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</si>
  <si>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</si>
  <si>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</si>
  <si>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</si>
  <si>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</si>
  <si>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</si>
  <si>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</si>
  <si>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</si>
  <si>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</si>
  <si>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</si>
  <si>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</si>
  <si>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</si>
  <si>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</si>
  <si>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</si>
  <si>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</si>
  <si>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</si>
  <si>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</si>
  <si>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</si>
  <si>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</si>
  <si>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</si>
  <si>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</si>
  <si>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</si>
  <si>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</si>
  <si>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</si>
  <si>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</si>
  <si>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</si>
  <si>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</si>
  <si>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</si>
  <si>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</si>
  <si>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</si>
  <si>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</si>
  <si>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</si>
  <si>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</si>
  <si>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</si>
  <si>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</si>
  <si>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</si>
  <si>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</si>
  <si>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</si>
  <si>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</si>
  <si>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</si>
  <si>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</si>
  <si>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</si>
  <si>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</si>
  <si>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</si>
  <si>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</si>
  <si>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</si>
  <si>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</si>
  <si>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</si>
  <si>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</si>
  <si>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</si>
  <si>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</si>
  <si>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</si>
  <si>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</si>
  <si>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</si>
  <si>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</si>
  <si>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</si>
  <si>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</si>
  <si>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</si>
  <si>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</si>
  <si>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</si>
  <si>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</si>
  <si>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</si>
  <si>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</si>
  <si>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</si>
  <si>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</si>
  <si>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</si>
  <si>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</si>
  <si>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</si>
  <si>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</si>
  <si>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</si>
  <si>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</si>
  <si>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</si>
  <si>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</si>
  <si>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</si>
  <si>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</si>
  <si>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</si>
  <si>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</si>
  <si>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</si>
  <si>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</si>
  <si>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</si>
  <si>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</si>
  <si>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</si>
  <si>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</si>
  <si>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</si>
  <si>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</si>
  <si>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</si>
  <si>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</si>
  <si>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</si>
  <si>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</si>
  <si>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</si>
  <si>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</si>
  <si>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</si>
  <si>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</si>
  <si>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</si>
  <si>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</si>
  <si>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</si>
  <si>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</si>
  <si>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</si>
  <si>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</si>
  <si>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</si>
  <si>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</si>
  <si>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</si>
  <si>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</si>
  <si>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</si>
  <si>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</si>
  <si>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</si>
  <si>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</si>
  <si>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</si>
  <si>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</si>
  <si>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</si>
  <si>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</si>
  <si>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</si>
  <si>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</si>
  <si>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</si>
  <si>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</si>
  <si>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</si>
  <si>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</si>
  <si>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</si>
  <si>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</si>
  <si>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</si>
  <si>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</si>
  <si>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</si>
  <si>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</si>
  <si>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</si>
  <si>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</si>
  <si>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</si>
  <si>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</si>
  <si>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</si>
  <si>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</si>
  <si>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</si>
  <si>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</si>
  <si>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</si>
  <si>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</si>
  <si>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</si>
  <si>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</si>
  <si>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</si>
  <si>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</si>
  <si>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</si>
  <si>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</si>
  <si>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</si>
  <si>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</si>
  <si>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</si>
  <si>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</si>
  <si>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</si>
  <si>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</si>
  <si>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</si>
  <si>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</si>
  <si>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</si>
  <si>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</si>
  <si>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</si>
  <si>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</si>
  <si>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</si>
  <si>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</si>
  <si>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</si>
  <si>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</si>
  <si>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</si>
  <si>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</si>
  <si>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</si>
  <si>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</si>
  <si>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</si>
  <si>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</si>
  <si>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</si>
  <si>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</si>
  <si>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</si>
  <si>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</si>
  <si>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</si>
  <si>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</si>
  <si>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</si>
  <si>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</si>
  <si>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</si>
  <si>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</si>
  <si>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</si>
  <si>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</si>
  <si>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</si>
  <si>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</si>
  <si>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</si>
  <si>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</si>
  <si>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</si>
  <si>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</si>
  <si>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</si>
  <si>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</si>
  <si>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</si>
  <si>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</si>
  <si>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</si>
  <si>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</si>
  <si>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</si>
  <si>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</si>
  <si>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</si>
  <si>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</si>
  <si>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</si>
  <si>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</si>
  <si>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</si>
  <si>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</si>
  <si>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</si>
  <si>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</si>
  <si>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</si>
  <si>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</si>
  <si>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</si>
  <si>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</si>
  <si>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</si>
  <si>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</si>
  <si>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</si>
  <si>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</si>
  <si>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</si>
  <si>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</si>
  <si>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</si>
  <si>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</si>
  <si>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</si>
  <si>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</si>
  <si>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</si>
  <si>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</si>
  <si>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</si>
  <si>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</si>
  <si>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</si>
  <si>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</si>
  <si>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</si>
  <si>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</si>
  <si>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</si>
  <si>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</si>
  <si>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</si>
  <si>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</si>
  <si>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</si>
  <si>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</si>
  <si>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</si>
  <si>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</si>
  <si>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</si>
  <si>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</si>
  <si>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</si>
  <si>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</si>
  <si>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</si>
  <si>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</si>
  <si>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</si>
  <si>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</si>
  <si>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</si>
  <si>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</si>
  <si>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</si>
  <si>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</si>
  <si>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</si>
  <si>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</si>
  <si>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</si>
  <si>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</si>
  <si>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</si>
  <si>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</si>
  <si>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</si>
  <si>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</si>
  <si>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</si>
  <si>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</si>
  <si>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</si>
  <si>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</si>
  <si>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</si>
  <si>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</si>
  <si>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</si>
  <si>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</si>
  <si>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</si>
  <si>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</si>
  <si>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</si>
  <si>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</si>
  <si>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</si>
  <si>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</si>
  <si>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</si>
  <si>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</si>
  <si>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</si>
  <si>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</si>
  <si>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</si>
  <si>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</si>
  <si>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</si>
  <si>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</si>
  <si>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</si>
  <si>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</si>
  <si>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</si>
  <si>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</si>
  <si>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</si>
  <si>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</si>
  <si>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</si>
  <si>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</si>
  <si>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</si>
  <si>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</si>
  <si>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</si>
  <si>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</si>
  <si>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</si>
  <si>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</si>
  <si>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</si>
  <si>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</si>
  <si>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</si>
  <si>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</si>
  <si>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</si>
  <si>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</si>
  <si>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</si>
  <si>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</si>
  <si>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</si>
  <si>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</si>
  <si>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</si>
  <si>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</si>
  <si>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</si>
  <si>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</si>
  <si>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</si>
  <si>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</si>
  <si>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</si>
  <si>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</si>
  <si>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</si>
  <si>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</si>
  <si>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</si>
  <si>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</si>
  <si>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</si>
  <si>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</si>
  <si>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</si>
  <si>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</si>
  <si>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</si>
  <si>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</si>
  <si>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</si>
  <si>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</si>
  <si>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</si>
  <si>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</si>
  <si>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</si>
  <si>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</si>
  <si>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</si>
  <si>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</si>
  <si>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</si>
  <si>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</si>
  <si>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</si>
  <si>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</si>
  <si>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</si>
  <si>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</si>
  <si>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</si>
  <si>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</si>
  <si>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</si>
  <si>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</si>
  <si>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</si>
  <si>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</si>
  <si>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</si>
  <si>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</si>
  <si>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</si>
  <si>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</si>
  <si>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</si>
  <si>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</si>
  <si>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</si>
  <si>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</si>
  <si>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</si>
  <si>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</si>
  <si>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</si>
  <si>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</si>
  <si>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</si>
  <si>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</si>
  <si>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</si>
  <si>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</si>
  <si>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</si>
  <si>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</si>
  <si>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</si>
  <si>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</si>
  <si>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</si>
  <si>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</si>
  <si>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</si>
  <si>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</si>
  <si>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</si>
  <si>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</si>
  <si>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</si>
  <si>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</si>
  <si>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</si>
  <si>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</si>
  <si>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</si>
  <si>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</si>
  <si>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</si>
  <si>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</si>
  <si>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</si>
  <si>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</si>
  <si>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</si>
  <si>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</si>
  <si>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</si>
  <si>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</si>
  <si>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</si>
  <si>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</si>
  <si>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</si>
  <si>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</si>
  <si>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</si>
  <si>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</si>
  <si>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</si>
  <si>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</si>
  <si>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</si>
  <si>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</si>
  <si>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</si>
  <si>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</si>
  <si>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</si>
  <si>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</si>
  <si>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</si>
  <si>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</si>
  <si>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</si>
  <si>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</si>
  <si>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</si>
  <si>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</si>
  <si>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</si>
  <si>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</si>
  <si>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</si>
  <si>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</si>
  <si>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</si>
  <si>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</si>
  <si>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</si>
  <si>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</si>
  <si>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</si>
  <si>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</si>
  <si>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</si>
  <si>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</si>
  <si>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</si>
  <si>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</si>
  <si>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</si>
  <si>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</si>
  <si>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</si>
  <si>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</si>
  <si>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</si>
  <si>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</si>
  <si>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</si>
  <si>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</si>
  <si>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</si>
  <si>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</si>
  <si>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</si>
  <si>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</si>
  <si>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</si>
  <si>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</si>
  <si>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</si>
  <si>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</si>
  <si>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</si>
  <si>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</si>
  <si>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</si>
  <si>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</si>
  <si>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</si>
  <si>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</si>
  <si>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</si>
  <si>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</si>
  <si>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</si>
  <si>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</si>
  <si>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</si>
  <si>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</si>
  <si>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</si>
  <si>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</si>
  <si>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</si>
  <si>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</si>
  <si>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</si>
  <si>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</si>
  <si>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</si>
  <si>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</si>
  <si>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</si>
  <si>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</si>
  <si>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</si>
  <si>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</si>
  <si>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</si>
  <si>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</si>
  <si>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</si>
  <si>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</si>
  <si>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</si>
  <si>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</si>
  <si>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</si>
  <si>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</si>
  <si>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</si>
  <si>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</si>
  <si>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</si>
  <si>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</si>
  <si>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</si>
  <si>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</si>
  <si>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</si>
  <si>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</si>
  <si>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</si>
  <si>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</si>
  <si>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</si>
  <si>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</si>
  <si>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</si>
  <si>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</si>
  <si>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</si>
  <si>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</si>
  <si>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</si>
  <si>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</si>
  <si>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</si>
  <si>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</si>
  <si>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</si>
  <si>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</si>
  <si>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</si>
  <si>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</si>
  <si>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</si>
  <si>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</si>
  <si>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</si>
  <si>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</si>
  <si>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</si>
  <si>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</si>
  <si>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</si>
  <si>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</si>
  <si>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</si>
  <si>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</si>
  <si>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</si>
  <si>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</si>
  <si>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</si>
  <si>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</si>
  <si>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</si>
  <si>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</si>
  <si>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</si>
  <si>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</si>
  <si>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</si>
  <si>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</si>
  <si>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</si>
  <si>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</si>
  <si>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</si>
  <si>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</si>
  <si>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</si>
  <si>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</si>
  <si>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</si>
  <si>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</si>
  <si>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</si>
  <si>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</si>
  <si>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</si>
  <si>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</si>
  <si>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</si>
  <si>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</si>
  <si>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</si>
  <si>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</si>
  <si>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</si>
  <si>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</si>
  <si>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</si>
  <si>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</si>
  <si>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</si>
  <si>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</si>
  <si>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</si>
  <si>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</si>
  <si>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</si>
  <si>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</si>
  <si>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</si>
  <si>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</si>
  <si>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</si>
  <si>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</si>
  <si>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</si>
  <si>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</si>
  <si>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</si>
  <si>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</si>
  <si>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</si>
  <si>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</si>
  <si>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</si>
  <si>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</si>
  <si>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</si>
  <si>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</si>
  <si>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</si>
  <si>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</si>
  <si>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</si>
  <si>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</si>
  <si>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</si>
  <si>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</si>
  <si>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</si>
  <si>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</si>
  <si>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</si>
  <si>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</si>
  <si>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</si>
  <si>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</si>
  <si>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</si>
  <si>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</si>
  <si>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</si>
  <si>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</si>
  <si>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</si>
  <si>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</si>
  <si>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</si>
  <si>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</si>
  <si>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</si>
  <si>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</si>
  <si>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</si>
  <si>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</si>
  <si>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</si>
  <si>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</si>
  <si>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</si>
  <si>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</si>
  <si>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</si>
  <si>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</si>
  <si>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</si>
  <si>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</si>
  <si>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</si>
  <si>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</si>
  <si>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</si>
  <si>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</si>
  <si>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</si>
  <si>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</si>
  <si>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</si>
  <si>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</si>
  <si>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</si>
  <si>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</si>
  <si>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</si>
  <si>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</si>
  <si>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</si>
  <si>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</si>
  <si>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</si>
  <si>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</si>
  <si>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</si>
  <si>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</si>
  <si>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</si>
  <si>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</si>
  <si>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</si>
  <si>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</si>
  <si>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</si>
  <si>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</si>
  <si>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</si>
  <si>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</si>
  <si>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</si>
  <si>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</si>
  <si>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</si>
  <si>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</si>
  <si>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</si>
  <si>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</si>
  <si>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</si>
  <si>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</si>
  <si>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</si>
  <si>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</si>
  <si>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</si>
  <si>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</si>
  <si>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</si>
  <si>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</si>
  <si>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</si>
  <si>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</si>
  <si>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</si>
  <si>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</si>
  <si>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</si>
  <si>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</si>
  <si>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</si>
  <si>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</si>
  <si>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</si>
  <si>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</si>
  <si>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</si>
  <si>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</si>
  <si>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</si>
  <si>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</si>
  <si>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</si>
  <si>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</si>
  <si>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</si>
  <si>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</si>
  <si>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</si>
  <si>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</si>
  <si>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</si>
  <si>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</si>
  <si>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</si>
  <si>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</si>
  <si>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</si>
  <si>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</si>
  <si>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</si>
  <si>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</si>
  <si>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</si>
  <si>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</si>
  <si>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</si>
  <si>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</si>
  <si>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</si>
  <si>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</si>
  <si>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</si>
  <si>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</si>
  <si>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</si>
  <si>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</si>
  <si>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</si>
  <si>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</si>
  <si>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</si>
  <si>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</si>
  <si>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</si>
  <si>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</si>
  <si>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</si>
  <si>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</si>
  <si>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</si>
  <si>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</si>
  <si>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</si>
  <si>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</si>
  <si>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</si>
  <si>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</si>
  <si>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</si>
  <si>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</si>
  <si>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</si>
  <si>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</si>
  <si>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</si>
  <si>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</si>
  <si>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</si>
  <si>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</si>
  <si>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</si>
  <si>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</si>
  <si>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</si>
  <si>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</si>
  <si>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</si>
  <si>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</si>
  <si>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</si>
  <si>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</si>
  <si>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</si>
  <si>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</si>
  <si>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</si>
  <si>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</si>
  <si>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</si>
  <si>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</si>
  <si>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</si>
  <si>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</si>
  <si>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</si>
  <si>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</si>
  <si>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</si>
  <si>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</si>
  <si>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</si>
  <si>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</si>
  <si>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</si>
  <si>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</si>
  <si>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</si>
  <si>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</si>
  <si>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</si>
  <si>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</si>
  <si>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</si>
  <si>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</si>
  <si>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</si>
  <si>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</si>
  <si>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</si>
  <si>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</si>
  <si>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</si>
  <si>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</si>
  <si>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</si>
  <si>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</si>
  <si>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</si>
  <si>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</si>
  <si>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</si>
  <si>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</si>
  <si>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</si>
  <si>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</si>
  <si>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</si>
  <si>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</si>
  <si>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</si>
  <si>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</si>
  <si>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</si>
  <si>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</si>
  <si>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</si>
  <si>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</si>
  <si>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</si>
  <si>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</si>
  <si>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</si>
  <si>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</si>
  <si>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</si>
  <si>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</si>
  <si>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</si>
  <si>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</si>
  <si>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</si>
  <si>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</si>
  <si>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</si>
  <si>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</si>
  <si>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</si>
  <si>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</si>
  <si>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</si>
  <si>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</si>
  <si>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</si>
  <si>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</si>
  <si>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</si>
  <si>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</si>
  <si>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</si>
  <si>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</si>
  <si>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</si>
  <si>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</si>
  <si>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</si>
  <si>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</si>
  <si>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</si>
  <si>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</si>
  <si>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</si>
  <si>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</si>
  <si>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</si>
  <si>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</si>
  <si>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</si>
  <si>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</si>
  <si>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</si>
  <si>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</si>
  <si>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</si>
  <si>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</si>
  <si>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</si>
  <si>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</si>
  <si>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</si>
  <si>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</si>
  <si>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</si>
  <si>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</si>
  <si>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</si>
  <si>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</si>
  <si>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</si>
  <si>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</si>
  <si>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</si>
  <si>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</si>
  <si>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</si>
  <si>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</si>
  <si>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</si>
  <si>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</si>
  <si>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</si>
  <si>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</si>
  <si>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</si>
  <si>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</si>
  <si>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</si>
  <si>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</si>
  <si>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</si>
  <si>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</si>
  <si>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</si>
  <si>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</si>
  <si>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</si>
  <si>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</si>
  <si>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</si>
  <si>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</si>
  <si>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</si>
  <si>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</si>
  <si>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</si>
  <si>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</si>
  <si>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</si>
  <si>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</si>
  <si>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</si>
  <si>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</si>
  <si>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</si>
  <si>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</si>
  <si>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</si>
  <si>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</si>
  <si>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</si>
  <si>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</si>
  <si>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</si>
  <si>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</si>
  <si>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</si>
  <si>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</si>
  <si>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</si>
  <si>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</si>
  <si>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</si>
  <si>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</si>
  <si>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</si>
  <si>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</si>
  <si>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</si>
  <si>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</si>
  <si>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</si>
  <si>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</si>
  <si>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</si>
  <si>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</si>
  <si>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</si>
  <si>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</si>
  <si>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</si>
  <si>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</si>
  <si>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</si>
  <si>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</si>
  <si>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</si>
  <si>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</si>
  <si>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</si>
  <si>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</si>
  <si>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</si>
  <si>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</si>
  <si>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</si>
  <si>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</si>
  <si>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</si>
  <si>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</si>
  <si>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</si>
  <si>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</si>
  <si>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</si>
  <si>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</si>
  <si>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</si>
  <si>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</si>
  <si>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</si>
  <si>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</si>
  <si>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</si>
  <si>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</si>
  <si>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</si>
  <si>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</si>
  <si>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</si>
  <si>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</si>
  <si>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</si>
  <si>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</si>
  <si>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</si>
  <si>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</si>
  <si>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</si>
  <si>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</si>
  <si>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</si>
  <si>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</si>
  <si>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</si>
  <si>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</si>
  <si>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</si>
  <si>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</si>
  <si>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</si>
  <si>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</si>
  <si>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</si>
  <si>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</si>
  <si>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</si>
  <si>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</si>
  <si>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</si>
  <si>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</si>
  <si>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</si>
  <si>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</si>
  <si>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</si>
  <si>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</si>
  <si>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</si>
  <si>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</si>
  <si>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</si>
  <si>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</si>
  <si>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</si>
  <si>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</si>
  <si>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</si>
  <si>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</si>
  <si>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</si>
  <si>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</si>
  <si>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</si>
  <si>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</si>
  <si>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</si>
  <si>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</si>
  <si>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</si>
  <si>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</si>
  <si>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</si>
  <si>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</si>
  <si>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</si>
  <si>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</si>
  <si>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</si>
  <si>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</si>
  <si>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</si>
  <si>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</si>
  <si>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</si>
  <si>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</si>
  <si>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</si>
  <si>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</si>
  <si>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</si>
  <si>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</si>
  <si>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</si>
  <si>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</si>
  <si>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</si>
  <si>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</si>
  <si>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</si>
  <si>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</si>
  <si>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</si>
  <si>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</si>
  <si>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</si>
  <si>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</si>
  <si>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</si>
  <si>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</si>
  <si>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</si>
  <si>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</si>
  <si>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</si>
  <si>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</si>
  <si>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</si>
  <si>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</si>
  <si>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</si>
  <si>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</si>
  <si>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</si>
  <si>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</si>
  <si>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</si>
  <si>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</si>
  <si>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</si>
  <si>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</si>
  <si>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</si>
  <si>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</si>
  <si>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</si>
  <si>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</si>
  <si>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</si>
  <si>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</si>
  <si>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</si>
  <si>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</si>
  <si>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</si>
  <si>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</si>
  <si>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</si>
  <si>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</si>
  <si>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</si>
  <si>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</si>
  <si>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</si>
  <si>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</si>
  <si>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</si>
  <si>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</si>
  <si>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</si>
  <si>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</si>
  <si>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</si>
  <si>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</si>
  <si>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</si>
  <si>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</si>
  <si>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</si>
  <si>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</si>
  <si>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</si>
  <si>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</si>
  <si>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</si>
  <si>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</si>
  <si>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</si>
  <si>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</si>
  <si>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</si>
  <si>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</si>
  <si>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</si>
  <si>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</si>
  <si>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</si>
  <si>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</si>
  <si>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</si>
  <si>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</si>
  <si>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</si>
  <si>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</si>
  <si>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</si>
  <si>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</si>
  <si>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</si>
  <si>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</si>
  <si>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</si>
  <si>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</si>
  <si>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</si>
  <si>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</si>
  <si>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</si>
  <si>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</si>
  <si>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</si>
  <si>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</si>
  <si>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</si>
  <si>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</si>
  <si>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</si>
  <si>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</si>
  <si>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</si>
  <si>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</si>
  <si>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</si>
  <si>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</si>
  <si>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</si>
  <si>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</si>
  <si>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</si>
  <si>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</si>
  <si>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</si>
  <si>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</si>
  <si>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</si>
  <si>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</si>
  <si>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</si>
  <si>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</si>
  <si>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</si>
  <si>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</si>
  <si>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</si>
  <si>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</si>
  <si>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</si>
  <si>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</si>
  <si>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</si>
  <si>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</si>
  <si>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</si>
  <si>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</si>
  <si>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</si>
  <si>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</si>
  <si>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</si>
  <si>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</si>
  <si>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</si>
  <si>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</si>
  <si>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</si>
  <si>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</si>
  <si>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</si>
  <si>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</si>
  <si>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</si>
  <si>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</si>
  <si>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</si>
  <si>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</si>
  <si>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</si>
  <si>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</si>
  <si>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</si>
  <si>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</si>
  <si>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</si>
  <si>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</si>
  <si>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</si>
  <si>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</si>
  <si>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</si>
  <si>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</si>
  <si>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</si>
  <si>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</si>
  <si>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</si>
  <si>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</si>
  <si>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</si>
  <si>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</si>
  <si>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</si>
  <si>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</si>
  <si>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</si>
  <si>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</si>
  <si>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</si>
  <si>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</si>
  <si>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</si>
  <si>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</si>
  <si>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</si>
  <si>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</si>
  <si>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</si>
  <si>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</si>
  <si>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</si>
  <si>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</si>
  <si>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</si>
  <si>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</si>
  <si>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</si>
  <si>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</si>
  <si>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</si>
  <si>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</si>
  <si>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</si>
  <si>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</si>
  <si>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</si>
  <si>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</si>
  <si>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</si>
  <si>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</si>
  <si>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</si>
  <si>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</si>
  <si>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</si>
  <si>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</si>
  <si>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</si>
  <si>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</si>
  <si>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</si>
  <si>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</si>
  <si>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</si>
  <si>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</si>
  <si>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</si>
  <si>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</si>
  <si>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</si>
  <si>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</si>
  <si>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</si>
  <si>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</si>
  <si>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</si>
  <si>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</si>
  <si>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</si>
  <si>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</si>
  <si>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</si>
  <si>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</si>
  <si>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</si>
  <si>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</si>
  <si>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</si>
  <si>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</si>
  <si>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</si>
  <si>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</si>
  <si>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</si>
  <si>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</si>
  <si>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</si>
  <si>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</si>
  <si>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</si>
  <si>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</si>
  <si>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</si>
  <si>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</si>
  <si>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</si>
  <si>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</si>
  <si>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</si>
  <si>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</si>
  <si>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</si>
  <si>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</si>
  <si>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</si>
  <si>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</si>
  <si>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</si>
  <si>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</si>
  <si>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</si>
  <si>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</si>
  <si>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</si>
  <si>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</si>
  <si>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</si>
  <si>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</si>
  <si>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</si>
  <si>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</si>
  <si>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</si>
  <si>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</si>
  <si>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</si>
  <si>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</si>
  <si>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</si>
  <si>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</si>
  <si>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</si>
  <si>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</si>
  <si>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</si>
  <si>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</si>
  <si>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</si>
  <si>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</si>
  <si>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</si>
  <si>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</si>
  <si>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</si>
  <si>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</si>
  <si>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</si>
  <si>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</si>
  <si>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</si>
  <si>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</si>
  <si>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</si>
  <si>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</si>
  <si>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</si>
  <si>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</si>
  <si>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</si>
  <si>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</si>
  <si>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</si>
  <si>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</si>
  <si>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</si>
  <si>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</si>
  <si>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</si>
  <si>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</si>
  <si>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</si>
  <si>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</si>
  <si>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</si>
  <si>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</si>
  <si>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</si>
  <si>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</si>
  <si>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</si>
  <si>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</si>
  <si>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</si>
  <si>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</si>
  <si>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</si>
  <si>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</si>
  <si>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</si>
  <si>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</si>
  <si>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</si>
  <si>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</si>
  <si>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</si>
  <si>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</si>
  <si>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</si>
  <si>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</si>
  <si>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</si>
  <si>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</si>
  <si>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</si>
  <si>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</si>
  <si>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</si>
  <si>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</si>
  <si>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</si>
  <si>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</si>
  <si>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</si>
  <si>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</si>
  <si>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</si>
  <si>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</si>
  <si>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</si>
  <si>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</si>
  <si>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</si>
  <si>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</si>
  <si>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</si>
  <si>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</si>
  <si>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</si>
  <si>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</si>
  <si>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</si>
  <si>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</si>
  <si>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</si>
  <si>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</si>
  <si>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</si>
  <si>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</si>
  <si>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</si>
  <si>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</si>
  <si>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</si>
  <si>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</si>
  <si>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</si>
  <si>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</si>
  <si>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</si>
  <si>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</si>
  <si>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</si>
  <si>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</si>
  <si>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</si>
  <si>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</si>
  <si>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</si>
  <si>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</si>
  <si>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</si>
  <si>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</si>
  <si>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</si>
  <si>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</si>
  <si>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</si>
  <si>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</si>
  <si>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</si>
  <si>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</si>
  <si>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</si>
  <si>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</si>
  <si>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</si>
  <si>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</si>
  <si>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</si>
  <si>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</si>
  <si>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</si>
  <si>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</si>
  <si>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</si>
  <si>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</si>
  <si>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</si>
  <si>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</si>
  <si>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</si>
  <si>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</si>
  <si>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</si>
  <si>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</si>
  <si>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</si>
  <si>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</si>
  <si>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</si>
  <si>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</si>
  <si>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</si>
  <si>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</si>
  <si>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</si>
  <si>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</si>
  <si>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</si>
  <si>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</si>
  <si>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</si>
  <si>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</si>
  <si>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</si>
  <si>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</si>
  <si>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</si>
  <si>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</si>
  <si>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</si>
  <si>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</si>
  <si>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</si>
  <si>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</si>
  <si>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</si>
  <si>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</si>
  <si>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</si>
  <si>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</si>
  <si>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</si>
  <si>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</si>
  <si>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</si>
  <si>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</si>
  <si>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</si>
  <si>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</si>
  <si>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</si>
  <si>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</si>
  <si>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</si>
  <si>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</si>
  <si>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</si>
  <si>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</si>
  <si>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</si>
  <si>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</si>
  <si>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</si>
  <si>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</si>
  <si>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</si>
  <si>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</si>
  <si>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</si>
  <si>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</si>
  <si>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</si>
  <si>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</si>
  <si>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</si>
  <si>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</si>
  <si>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</si>
  <si>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</si>
  <si>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</si>
  <si>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</si>
  <si>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</si>
  <si>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</si>
  <si>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</si>
  <si>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</si>
  <si>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</si>
  <si>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</si>
  <si>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</si>
  <si>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</si>
  <si>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</si>
  <si>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</si>
  <si>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</si>
  <si>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</si>
  <si>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</si>
  <si>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</si>
  <si>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</si>
  <si>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</si>
  <si>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</si>
  <si>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</si>
  <si>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</si>
  <si>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</si>
  <si>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</si>
  <si>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</si>
  <si>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</si>
  <si>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</si>
  <si>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</si>
  <si>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</si>
  <si>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</si>
  <si>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</si>
  <si>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</si>
  <si>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</si>
  <si>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</si>
  <si>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</si>
  <si>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</si>
  <si>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</si>
  <si>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</si>
  <si>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</si>
  <si>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</si>
  <si>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</si>
  <si>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</si>
  <si>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</si>
  <si>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</si>
  <si>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</si>
  <si>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</si>
  <si>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</si>
  <si>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</si>
  <si>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</si>
  <si>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</si>
  <si>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</si>
  <si>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</si>
  <si>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</si>
  <si>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</si>
  <si>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</si>
  <si>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</si>
  <si>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</si>
  <si>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</si>
  <si>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</si>
  <si>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</si>
  <si>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</si>
  <si>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</si>
  <si>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</si>
  <si>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</si>
  <si>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</si>
  <si>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</si>
  <si>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</si>
  <si>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</si>
  <si>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</si>
  <si>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</si>
  <si>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</si>
  <si>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</si>
  <si>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</si>
  <si>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</si>
  <si>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</si>
  <si>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</si>
  <si>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</si>
  <si>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</si>
  <si>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</si>
  <si>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</si>
  <si>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</si>
  <si>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</si>
  <si>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</si>
  <si>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</si>
  <si>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</si>
  <si>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</si>
  <si>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</si>
  <si>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</si>
  <si>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</si>
  <si>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</si>
  <si>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</si>
  <si>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</si>
  <si>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</si>
  <si>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</si>
  <si>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</si>
  <si>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</si>
  <si>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</si>
  <si>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</si>
  <si>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</si>
  <si>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</si>
  <si>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</si>
  <si>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</si>
  <si>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</si>
  <si>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</si>
  <si>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</si>
  <si>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</si>
  <si>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</si>
  <si>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</si>
  <si>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</si>
  <si>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</si>
  <si>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</si>
  <si>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</si>
  <si>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</si>
  <si>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</si>
  <si>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</si>
  <si>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</si>
  <si>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</si>
  <si>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</si>
  <si>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</si>
  <si>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</si>
  <si>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</si>
  <si>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</si>
  <si>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</si>
  <si>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</si>
  <si>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</si>
  <si>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</si>
  <si>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</si>
  <si>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</si>
  <si>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</si>
  <si>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</si>
  <si>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</si>
  <si>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</si>
  <si>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</si>
  <si>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</si>
  <si>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</si>
  <si>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</si>
  <si>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</si>
  <si>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</si>
  <si>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</si>
  <si>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</si>
  <si>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</si>
  <si>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</si>
  <si>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</si>
  <si>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</si>
  <si>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</si>
  <si>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</si>
  <si>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</si>
  <si>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</si>
  <si>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</si>
  <si>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</si>
  <si>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</si>
  <si>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</si>
  <si>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</si>
  <si>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</si>
  <si>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</si>
  <si>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</si>
  <si>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</si>
  <si>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</si>
  <si>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</si>
  <si>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</si>
  <si>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</si>
  <si>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</si>
  <si>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</si>
  <si>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</si>
  <si>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</si>
  <si>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</si>
  <si>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</si>
  <si>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</si>
  <si>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</si>
  <si>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</si>
  <si>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</si>
  <si>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</si>
  <si>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</si>
  <si>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</si>
  <si>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</si>
  <si>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</si>
  <si>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</si>
  <si>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</si>
  <si>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</si>
  <si>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</si>
  <si>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</si>
  <si>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</si>
  <si>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</si>
  <si>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</si>
  <si>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</si>
  <si>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</si>
  <si>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</si>
  <si>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</si>
  <si>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</si>
  <si>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</si>
  <si>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</si>
  <si>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</si>
  <si>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</si>
  <si>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</si>
  <si>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</si>
  <si>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</si>
  <si>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</si>
  <si>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</si>
  <si>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</si>
  <si>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</si>
  <si>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</si>
  <si>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</si>
  <si>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</si>
  <si>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</si>
  <si>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</si>
  <si>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</si>
  <si>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</si>
  <si>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</si>
  <si>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</si>
  <si>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</si>
  <si>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</si>
  <si>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</si>
  <si>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</si>
  <si>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</si>
  <si>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</si>
  <si>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</si>
  <si>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</si>
  <si>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</si>
  <si>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</si>
  <si>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</si>
  <si>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</si>
  <si>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</si>
  <si>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</si>
  <si>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</si>
  <si>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</si>
  <si>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</si>
  <si>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</si>
  <si>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</si>
  <si>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</si>
  <si>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</si>
  <si>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</si>
  <si>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</si>
  <si>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</si>
  <si>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</si>
  <si>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</si>
  <si>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</si>
  <si>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</si>
  <si>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</si>
  <si>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</si>
  <si>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</si>
  <si>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</si>
  <si>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</si>
  <si>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</si>
  <si>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</si>
  <si>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</si>
  <si>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</si>
  <si>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</si>
  <si>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</si>
  <si>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</si>
  <si>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</si>
  <si>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</si>
  <si>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</si>
  <si>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</si>
  <si>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</si>
  <si>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</si>
  <si>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</si>
  <si>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</si>
  <si>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</si>
  <si>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</si>
  <si>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</si>
  <si>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</si>
  <si>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</si>
  <si>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</si>
  <si>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</si>
  <si>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</si>
  <si>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</si>
  <si>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</si>
  <si>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</si>
  <si>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</si>
  <si>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</si>
  <si>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</si>
  <si>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</si>
  <si>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</si>
  <si>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</si>
  <si>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</si>
  <si>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</si>
  <si>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</si>
  <si>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</si>
  <si>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</si>
  <si>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</si>
  <si>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</si>
  <si>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</si>
  <si>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</si>
  <si>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</si>
  <si>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</si>
  <si>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</si>
  <si>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</si>
  <si>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</si>
  <si>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</si>
  <si>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</si>
  <si>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</si>
  <si>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</si>
  <si>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</si>
  <si>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</si>
  <si>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</si>
  <si>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</si>
  <si>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</si>
  <si>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</si>
  <si>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</si>
  <si>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</si>
  <si>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</si>
  <si>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</si>
  <si>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</si>
  <si>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</si>
  <si>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</si>
  <si>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</si>
  <si>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</si>
  <si>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</si>
  <si>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</si>
  <si>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</si>
  <si>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</si>
  <si>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</si>
  <si>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</si>
  <si>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</si>
  <si>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</si>
  <si>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</si>
  <si>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</si>
  <si>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</si>
  <si>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</si>
  <si>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</si>
  <si>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</si>
  <si>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</si>
  <si>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</si>
  <si>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</si>
  <si>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</si>
  <si>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</si>
  <si>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</si>
  <si>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</si>
  <si>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</si>
  <si>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</si>
  <si>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</si>
  <si>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</si>
  <si>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</si>
  <si>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</si>
  <si>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</si>
  <si>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</si>
  <si>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</si>
  <si>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</si>
  <si>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</si>
  <si>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</si>
  <si>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</si>
  <si>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</si>
  <si>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</si>
  <si>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</si>
  <si>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</si>
  <si>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</si>
  <si>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</si>
  <si>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</si>
  <si>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</si>
  <si>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</si>
  <si>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</si>
  <si>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</si>
  <si>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</si>
  <si>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</si>
  <si>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</si>
  <si>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</si>
  <si>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</si>
  <si>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</si>
  <si>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</si>
  <si>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</si>
  <si>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</si>
  <si>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</si>
  <si>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</si>
  <si>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</si>
  <si>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</si>
  <si>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</si>
  <si>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</si>
  <si>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</si>
  <si>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</si>
  <si>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</si>
  <si>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</si>
  <si>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</si>
  <si>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</si>
  <si>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</si>
  <si>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</si>
  <si>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</si>
  <si>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</si>
  <si>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</si>
  <si>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</si>
  <si>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</si>
  <si>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</si>
  <si>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</si>
  <si>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</si>
  <si>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</si>
  <si>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</si>
  <si>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</si>
  <si>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</si>
  <si>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</si>
  <si>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</si>
  <si>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</si>
  <si>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</si>
  <si>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</si>
  <si>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</si>
  <si>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</si>
  <si>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</si>
  <si>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</si>
  <si>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</si>
  <si>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</si>
  <si>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</si>
  <si>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</si>
  <si>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</si>
  <si>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</si>
  <si>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</si>
  <si>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</si>
  <si>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</si>
  <si>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</si>
  <si>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</si>
  <si>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</si>
  <si>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</si>
  <si>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</si>
  <si>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</si>
  <si>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</si>
  <si>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</si>
  <si>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</si>
  <si>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</si>
  <si>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</si>
  <si>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</si>
  <si>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</si>
  <si>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</si>
  <si>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</si>
  <si>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</si>
  <si>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</si>
  <si>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</si>
  <si>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</si>
  <si>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</si>
  <si>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</si>
  <si>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</si>
  <si>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</si>
  <si>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</si>
  <si>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</si>
  <si>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</si>
  <si>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</si>
  <si>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</si>
  <si>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</si>
  <si>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</si>
  <si>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</si>
  <si>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</si>
  <si>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</si>
  <si>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</si>
  <si>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</si>
  <si>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</si>
  <si>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</si>
  <si>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</si>
  <si>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</si>
  <si>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</si>
  <si>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</si>
  <si>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</si>
  <si>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</si>
  <si>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</si>
  <si>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</si>
  <si>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</si>
  <si>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</si>
  <si>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</si>
  <si>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</si>
  <si>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</si>
  <si>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</si>
  <si>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</si>
  <si>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</si>
  <si>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</si>
  <si>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</si>
  <si>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</si>
  <si>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</si>
  <si>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</si>
  <si>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</si>
  <si>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</si>
  <si>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</si>
  <si>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</si>
  <si>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</si>
  <si>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</si>
  <si>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</si>
  <si>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</si>
  <si>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</si>
  <si>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</si>
  <si>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</si>
  <si>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</si>
  <si>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</si>
  <si>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</si>
  <si>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</si>
  <si>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</si>
  <si>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</si>
  <si>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</si>
  <si>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</si>
  <si>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</si>
  <si>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</si>
  <si>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</si>
  <si>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</si>
  <si>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</si>
  <si>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</si>
  <si>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</si>
  <si>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</si>
  <si>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</si>
  <si>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</si>
  <si>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</si>
  <si>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</si>
  <si>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</si>
  <si>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</si>
  <si>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</si>
  <si>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</si>
  <si>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</si>
  <si>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</si>
  <si>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</si>
  <si>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</si>
  <si>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</si>
  <si>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</si>
  <si>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</si>
  <si>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</si>
  <si>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</si>
  <si>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</si>
  <si>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</si>
  <si>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</si>
  <si>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</si>
  <si>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</si>
  <si>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</si>
  <si>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</si>
  <si>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</si>
  <si>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</si>
  <si>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</si>
  <si>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</si>
  <si>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</si>
  <si>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</si>
  <si>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</si>
  <si>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</si>
  <si>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</si>
  <si>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</si>
  <si>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</si>
  <si>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</si>
  <si>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</si>
  <si>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</si>
  <si>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</si>
  <si>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</si>
  <si>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</si>
  <si>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</si>
  <si>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</si>
  <si>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</si>
  <si>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</si>
  <si>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</si>
  <si>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</si>
  <si>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</si>
  <si>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</si>
  <si>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</si>
  <si>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</si>
  <si>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</si>
  <si>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</si>
  <si>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</si>
  <si>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</si>
  <si>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</si>
  <si>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</si>
  <si>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</si>
  <si>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</si>
  <si>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</si>
  <si>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</si>
  <si>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</si>
  <si>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</si>
  <si>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</si>
  <si>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</si>
  <si>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</si>
  <si>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</si>
  <si>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</si>
  <si>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</si>
  <si>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</si>
  <si>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</si>
  <si>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</si>
  <si>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</si>
  <si>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</si>
  <si>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</si>
  <si>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</si>
  <si>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</si>
  <si>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</si>
  <si>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</si>
  <si>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</si>
  <si>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</si>
  <si>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</si>
  <si>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</si>
  <si>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</si>
  <si>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</si>
  <si>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</si>
  <si>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</si>
  <si>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</si>
  <si>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</si>
  <si>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</si>
  <si>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</si>
  <si>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</si>
  <si>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</si>
  <si>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</si>
  <si>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</si>
  <si>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</si>
  <si>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</si>
  <si>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</si>
  <si>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</si>
  <si>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</si>
  <si>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</si>
  <si>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</si>
  <si>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</si>
  <si>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</si>
  <si>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</si>
  <si>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</si>
  <si>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</si>
  <si>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</si>
  <si>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</si>
  <si>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</si>
  <si>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</si>
  <si>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</si>
  <si>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</si>
  <si>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</si>
  <si>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</si>
  <si>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</si>
  <si>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</si>
  <si>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</si>
  <si>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</si>
  <si>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</si>
  <si>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</si>
  <si>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</si>
  <si>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</si>
  <si>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</si>
  <si>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</si>
  <si>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</si>
  <si>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</si>
  <si>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</si>
  <si>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</si>
  <si>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</si>
  <si>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</si>
  <si>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</si>
  <si>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</si>
  <si>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</si>
  <si>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</si>
  <si>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</si>
  <si>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</si>
  <si>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</si>
  <si>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</si>
  <si>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</si>
  <si>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</si>
  <si>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</si>
  <si>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</si>
  <si>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</si>
  <si>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</si>
  <si>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</si>
  <si>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</si>
  <si>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</si>
  <si>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</si>
  <si>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</si>
  <si>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</si>
  <si>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</si>
  <si>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</si>
  <si>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</si>
  <si>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</si>
  <si>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</si>
  <si>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</si>
  <si>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</si>
  <si>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</si>
  <si>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</si>
  <si>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</si>
  <si>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</si>
  <si>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</si>
  <si>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</si>
  <si>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</si>
  <si>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</si>
  <si>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</si>
  <si>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</si>
  <si>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</si>
  <si>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</si>
  <si>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</si>
  <si>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</si>
  <si>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</si>
  <si>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</si>
  <si>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</si>
  <si>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</si>
  <si>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</si>
  <si>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</si>
  <si>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</si>
  <si>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</si>
  <si>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</si>
  <si>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</si>
  <si>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</si>
  <si>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</si>
  <si>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</si>
  <si>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</si>
  <si>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</si>
  <si>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</si>
  <si>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</si>
  <si>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</si>
  <si>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</si>
  <si>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</si>
  <si>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</si>
  <si>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</si>
  <si>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</si>
  <si>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</si>
  <si>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</si>
  <si>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</si>
  <si>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</si>
  <si>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</si>
  <si>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</si>
  <si>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</si>
  <si>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</si>
  <si>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</si>
  <si>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</si>
  <si>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</si>
  <si>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</si>
  <si>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</si>
  <si>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</si>
  <si>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</si>
  <si>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</si>
  <si>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</si>
  <si>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</si>
  <si>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</si>
  <si>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</si>
  <si>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</si>
  <si>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</si>
  <si>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</si>
  <si>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</si>
  <si>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</si>
  <si>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</si>
  <si>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</si>
  <si>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</si>
  <si>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</si>
  <si>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</si>
  <si>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</si>
  <si>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</si>
  <si>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</si>
  <si>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</si>
  <si>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</si>
  <si>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</si>
  <si>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</si>
  <si>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</si>
  <si>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</si>
  <si>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</si>
  <si>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</si>
  <si>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</si>
  <si>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</si>
  <si>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</si>
  <si>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</si>
  <si>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</si>
  <si>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</si>
  <si>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</si>
  <si>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</si>
  <si>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</si>
  <si>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</si>
  <si>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</si>
  <si>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</si>
  <si>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</si>
  <si>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</si>
  <si>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</si>
  <si>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</si>
  <si>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</si>
  <si>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</si>
  <si>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</si>
  <si>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</si>
  <si>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</si>
  <si>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</si>
  <si>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</si>
  <si>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</si>
  <si>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</si>
  <si>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</si>
  <si>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</si>
  <si>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</si>
  <si>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</si>
  <si>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</si>
  <si>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</si>
  <si>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</si>
  <si>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</si>
  <si>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</si>
  <si>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</si>
  <si>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</si>
  <si>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</si>
  <si>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</si>
  <si>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</si>
  <si>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</si>
  <si>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</si>
  <si>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</si>
  <si>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</si>
  <si>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</si>
  <si>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</si>
  <si>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</si>
  <si>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</si>
  <si>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</si>
  <si>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</si>
  <si>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</si>
  <si>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</si>
  <si>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</si>
  <si>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</si>
  <si>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</si>
  <si>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</si>
  <si>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</si>
  <si>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</si>
  <si>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</si>
  <si>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</si>
  <si>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</si>
  <si>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</si>
  <si>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</si>
  <si>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</si>
  <si>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</si>
  <si>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</si>
  <si>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</si>
  <si>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</si>
  <si>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</si>
  <si>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</si>
  <si>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</si>
  <si>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</si>
  <si>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</si>
  <si>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</si>
  <si>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</si>
  <si>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</si>
  <si>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</si>
  <si>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</si>
  <si>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</si>
  <si>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</si>
  <si>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</si>
  <si>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</si>
  <si>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</si>
  <si>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</si>
  <si>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</si>
  <si>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</si>
  <si>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</si>
  <si>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</si>
  <si>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</si>
  <si>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</si>
  <si>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</si>
  <si>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</si>
  <si>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</si>
  <si>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</si>
  <si>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</si>
  <si>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</si>
  <si>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</si>
  <si>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</si>
  <si>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</si>
  <si>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</si>
  <si>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</si>
  <si>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</si>
  <si>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</si>
  <si>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</si>
  <si>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</si>
  <si>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</si>
  <si>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</si>
  <si>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</si>
  <si>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</si>
  <si>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</si>
  <si>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</si>
  <si>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</si>
  <si>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</si>
  <si>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</si>
  <si>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</si>
  <si>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</si>
  <si>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</si>
  <si>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</si>
  <si>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</si>
  <si>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</si>
  <si>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</si>
  <si>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</si>
  <si>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</si>
  <si>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</si>
  <si>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</si>
  <si>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</si>
  <si>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</si>
  <si>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</si>
  <si>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</si>
  <si>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</si>
  <si>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</si>
  <si>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</si>
  <si>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</si>
  <si>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</si>
  <si>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</si>
  <si>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</si>
  <si>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</si>
  <si>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</si>
  <si>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</si>
  <si>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</si>
  <si>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</si>
  <si>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</si>
  <si>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</si>
  <si>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</si>
  <si>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</si>
  <si>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</si>
  <si>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</si>
  <si>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</si>
  <si>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</si>
  <si>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</si>
  <si>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</si>
  <si>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</si>
  <si>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</si>
  <si>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</si>
  <si>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</si>
  <si>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</si>
  <si>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</si>
  <si>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</si>
  <si>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</si>
  <si>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</si>
  <si>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</si>
  <si>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</si>
  <si>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</si>
  <si>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</si>
  <si>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</si>
  <si>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</si>
  <si>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</si>
  <si>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</si>
  <si>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</si>
  <si>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</si>
  <si>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</si>
  <si>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</si>
  <si>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</si>
  <si>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</si>
  <si>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</si>
  <si>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</si>
  <si>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</si>
  <si>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</si>
  <si>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</si>
  <si>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</si>
  <si>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</si>
  <si>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</si>
  <si>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</si>
  <si>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</si>
  <si>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</si>
  <si>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</si>
  <si>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</si>
  <si>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</si>
  <si>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</si>
  <si>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</si>
  <si>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</si>
  <si>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</si>
  <si>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</si>
  <si>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</si>
  <si>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</si>
  <si>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</si>
  <si>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</si>
  <si>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</si>
  <si>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</si>
  <si>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</si>
  <si>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</si>
  <si>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</si>
  <si>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</si>
  <si>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</si>
  <si>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</si>
  <si>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</si>
  <si>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</si>
  <si>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</si>
  <si>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</si>
  <si>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</si>
  <si>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</si>
  <si>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</si>
  <si>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</si>
  <si>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</si>
  <si>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</si>
  <si>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</si>
  <si>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</si>
  <si>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</si>
  <si>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</si>
  <si>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</si>
  <si>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</si>
  <si>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</si>
  <si>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</si>
  <si>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</si>
  <si>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</si>
  <si>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</si>
  <si>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</si>
  <si>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</si>
  <si>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</si>
  <si>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</si>
  <si>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</si>
  <si>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</si>
  <si>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</si>
  <si>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</si>
  <si>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</si>
  <si>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</si>
  <si>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</si>
  <si>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</si>
  <si>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</si>
  <si>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</si>
  <si>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</si>
  <si>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</si>
  <si>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</si>
  <si>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</si>
  <si>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</si>
  <si>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</si>
  <si>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</si>
  <si>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</si>
  <si>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</si>
  <si>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</si>
  <si>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</si>
  <si>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</si>
  <si>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</si>
  <si>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</si>
  <si>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</si>
  <si>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</si>
  <si>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</si>
  <si>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</si>
  <si>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</si>
  <si>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</si>
  <si>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</si>
  <si>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</si>
  <si>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</si>
  <si>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</si>
  <si>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</si>
  <si>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</si>
  <si>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</si>
  <si>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</si>
  <si>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</si>
  <si>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</si>
  <si>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</si>
  <si>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</si>
  <si>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</si>
  <si>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</si>
  <si>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</si>
  <si>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</si>
  <si>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</si>
  <si>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</si>
  <si>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</si>
  <si>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</si>
  <si>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</si>
  <si>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</si>
  <si>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</si>
  <si>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</si>
  <si>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</si>
  <si>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</si>
  <si>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</si>
  <si>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</si>
  <si>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</si>
  <si>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</si>
  <si>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</si>
  <si>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</si>
  <si>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</si>
  <si>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</si>
  <si>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</si>
  <si>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</si>
  <si>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</si>
  <si>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</si>
  <si>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</si>
  <si>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</si>
  <si>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</si>
  <si>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</si>
  <si>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</si>
  <si>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</si>
  <si>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</si>
  <si>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</si>
  <si>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</si>
  <si>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</si>
  <si>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</si>
  <si>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</si>
  <si>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</si>
  <si>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</si>
  <si>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</si>
  <si>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</si>
  <si>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</si>
  <si>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</si>
  <si>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</si>
  <si>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</si>
  <si>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</si>
  <si>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</si>
  <si>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</si>
  <si>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</si>
  <si>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</si>
  <si>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</si>
  <si>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</si>
  <si>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</si>
  <si>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</si>
  <si>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</si>
  <si>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</si>
  <si>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</si>
  <si>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</si>
  <si>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</si>
  <si>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</si>
  <si>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</si>
  <si>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</si>
  <si>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</si>
  <si>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</si>
  <si>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</si>
  <si>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</si>
  <si>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</si>
  <si>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</si>
  <si>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</si>
  <si>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</si>
  <si>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</si>
  <si>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</si>
  <si>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</si>
  <si>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</si>
  <si>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</si>
  <si>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</si>
  <si>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</si>
  <si>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</si>
  <si>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</si>
  <si>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</si>
  <si>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</si>
  <si>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</si>
  <si>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</si>
  <si>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</si>
  <si>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</si>
  <si>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</si>
  <si>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</si>
  <si>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</si>
  <si>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</si>
  <si>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</si>
  <si>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</si>
  <si>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</si>
  <si>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</si>
  <si>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</si>
  <si>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</si>
  <si>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</si>
  <si>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</si>
  <si>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</si>
  <si>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</si>
  <si>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</si>
  <si>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</si>
  <si>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</si>
  <si>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</si>
  <si>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</si>
  <si>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</si>
  <si>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</si>
  <si>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</si>
  <si>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</si>
  <si>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</si>
  <si>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</si>
  <si>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</si>
  <si>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</si>
  <si>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</si>
  <si>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</si>
  <si>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</si>
  <si>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</si>
  <si>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</si>
  <si>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</si>
  <si>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</si>
  <si>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</si>
  <si>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</si>
  <si>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</si>
  <si>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</si>
  <si>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</si>
  <si>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</si>
  <si>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</si>
  <si>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</si>
  <si>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</si>
  <si>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</si>
  <si>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</si>
  <si>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</si>
  <si>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</si>
  <si>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</si>
  <si>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</si>
  <si>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</si>
  <si>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</si>
  <si>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</si>
  <si>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</si>
  <si>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</si>
  <si>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</si>
  <si>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</si>
  <si>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</si>
  <si>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</si>
  <si>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</si>
  <si>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</si>
  <si>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</si>
  <si>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</si>
  <si>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</si>
  <si>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</si>
  <si>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</si>
  <si>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</si>
  <si>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</si>
  <si>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</si>
  <si>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</si>
  <si>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</si>
  <si>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</si>
  <si>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</si>
  <si>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</si>
  <si>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</si>
  <si>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</si>
  <si>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</si>
  <si>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</si>
  <si>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</si>
  <si>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</si>
  <si>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</si>
  <si>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</si>
  <si>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</si>
  <si>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</si>
  <si>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</si>
  <si>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</si>
  <si>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</si>
  <si>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</si>
  <si>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</si>
  <si>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</si>
  <si>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</si>
  <si>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</si>
  <si>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</si>
  <si>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</si>
  <si>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</si>
  <si>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</si>
  <si>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</si>
  <si>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</si>
  <si>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</si>
  <si>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</si>
  <si>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</si>
  <si>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</si>
  <si>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</si>
  <si>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</si>
  <si>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</si>
  <si>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</si>
  <si>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</si>
  <si>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</si>
  <si>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</si>
  <si>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</si>
  <si>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</si>
  <si>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</si>
  <si>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</si>
  <si>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</si>
  <si>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</si>
  <si>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</si>
  <si>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</si>
  <si>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</si>
  <si>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</si>
  <si>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</si>
  <si>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</si>
  <si>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</si>
  <si>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</si>
  <si>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</si>
  <si>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</si>
  <si>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</si>
  <si>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</si>
  <si>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</si>
  <si>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</si>
  <si>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</si>
  <si>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</si>
  <si>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</si>
  <si>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</si>
  <si>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</si>
  <si>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</si>
  <si>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</si>
  <si>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</si>
  <si>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</si>
  <si>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</si>
  <si>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</si>
  <si>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</si>
  <si>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</si>
  <si>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</si>
  <si>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</si>
  <si>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</si>
  <si>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</si>
  <si>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</si>
  <si>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</si>
  <si>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</si>
  <si>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</si>
  <si>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</si>
  <si>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</si>
  <si>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</si>
  <si>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</si>
  <si>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</si>
  <si>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</si>
  <si>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</si>
  <si>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</si>
  <si>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</si>
  <si>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</si>
  <si>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</si>
  <si>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</si>
  <si>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</si>
  <si>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</si>
  <si>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</si>
  <si>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</si>
  <si>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</si>
  <si>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</si>
  <si>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</si>
  <si>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</si>
  <si>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</si>
  <si>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</si>
  <si>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</si>
  <si>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</si>
  <si>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</si>
  <si>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</si>
  <si>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</si>
  <si>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</si>
  <si>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</si>
  <si>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</si>
  <si>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</si>
  <si>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</si>
  <si>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</si>
  <si>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</si>
  <si>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</si>
  <si>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</si>
  <si>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</si>
  <si>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</si>
  <si>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</si>
  <si>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</si>
  <si>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</si>
  <si>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</si>
  <si>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</si>
  <si>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</si>
  <si>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</si>
  <si>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</si>
  <si>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</si>
  <si>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</si>
  <si>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</si>
  <si>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</si>
  <si>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</si>
  <si>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</si>
  <si>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</si>
  <si>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</si>
  <si>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</si>
  <si>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</si>
  <si>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</si>
  <si>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</si>
  <si>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</si>
  <si>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</si>
  <si>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</si>
  <si>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</si>
  <si>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</si>
  <si>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</si>
  <si>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</si>
  <si>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</si>
  <si>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</si>
  <si>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</si>
  <si>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</si>
  <si>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</si>
  <si>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</si>
  <si>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</si>
  <si>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</si>
  <si>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</si>
  <si>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</si>
  <si>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</si>
  <si>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</si>
  <si>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</si>
  <si>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</si>
  <si>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</si>
  <si>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</si>
  <si>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</si>
  <si>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</si>
  <si>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</si>
  <si>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</si>
  <si>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</si>
  <si>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</si>
  <si>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</si>
  <si>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</si>
  <si>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</si>
  <si>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</si>
  <si>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</si>
  <si>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</si>
  <si>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</si>
  <si>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</si>
  <si>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</si>
  <si>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</si>
  <si>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</si>
  <si>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</si>
  <si>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</si>
  <si>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</si>
  <si>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</si>
  <si>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</si>
  <si>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</si>
  <si>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</si>
  <si>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</si>
  <si>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</si>
  <si>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</si>
  <si>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</si>
  <si>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</si>
  <si>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</si>
  <si>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</si>
  <si>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</si>
  <si>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</si>
  <si>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</si>
  <si>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</si>
  <si>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</si>
  <si>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</si>
  <si>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</si>
  <si>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</si>
  <si>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</si>
  <si>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</si>
  <si>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</si>
  <si>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</si>
  <si>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</si>
  <si>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</si>
  <si>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</si>
  <si>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</si>
  <si>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</si>
  <si>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</si>
  <si>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</si>
  <si>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</si>
  <si>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</si>
  <si>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</si>
  <si>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</si>
  <si>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</si>
  <si>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</si>
  <si>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</si>
  <si>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</si>
  <si>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</si>
  <si>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</si>
  <si>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</si>
  <si>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</si>
  <si>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</si>
  <si>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</si>
  <si>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</si>
  <si>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</si>
  <si>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</si>
  <si>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</si>
  <si>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</si>
  <si>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</si>
  <si>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</si>
  <si>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</si>
  <si>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</si>
  <si>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</si>
  <si>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</si>
  <si>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</si>
  <si>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</si>
  <si>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</si>
  <si>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</si>
  <si>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</si>
  <si>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</si>
  <si>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</si>
  <si>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</si>
  <si>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</si>
  <si>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</si>
  <si>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</si>
  <si>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</si>
  <si>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</si>
  <si>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</si>
  <si>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</si>
  <si>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</si>
  <si>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</si>
  <si>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</si>
  <si>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</si>
  <si>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</si>
  <si>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</si>
  <si>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</si>
  <si>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</si>
  <si>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</si>
  <si>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</si>
  <si>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</si>
  <si>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</si>
  <si>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</si>
  <si>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</si>
  <si>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</si>
  <si>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</si>
  <si>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</si>
  <si>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</si>
  <si>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</si>
  <si>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</si>
  <si>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</si>
  <si>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</si>
  <si>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</si>
  <si>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</si>
  <si>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</si>
  <si>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</si>
  <si>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</si>
  <si>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</si>
  <si>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</si>
  <si>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</si>
  <si>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</si>
  <si>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</si>
  <si>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</si>
  <si>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</si>
  <si>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</si>
  <si>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</si>
  <si>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</si>
  <si>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</si>
  <si>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</si>
  <si>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</si>
  <si>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</si>
  <si>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</si>
  <si>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</si>
  <si>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</si>
  <si>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</si>
  <si>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</si>
  <si>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</si>
  <si>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</si>
  <si>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</si>
  <si>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</si>
  <si>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</si>
  <si>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</si>
  <si>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</si>
  <si>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</si>
  <si>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</si>
  <si>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</si>
  <si>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</si>
  <si>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</si>
  <si>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</si>
  <si>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</si>
  <si>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</si>
  <si>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</si>
  <si>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</si>
  <si>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</si>
  <si>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</si>
  <si>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</si>
  <si>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</si>
  <si>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</si>
  <si>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</si>
  <si>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</si>
  <si>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</si>
  <si>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</si>
  <si>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</si>
  <si>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</si>
  <si>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</si>
  <si>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</si>
  <si>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</si>
  <si>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</si>
  <si>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</si>
  <si>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</si>
  <si>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</si>
  <si>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</si>
  <si>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</si>
  <si>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</si>
  <si>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</si>
  <si>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</si>
  <si>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</si>
  <si>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</si>
  <si>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</si>
  <si>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</si>
  <si>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</si>
  <si>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</si>
  <si>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</si>
  <si>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</si>
  <si>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</si>
  <si>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</si>
  <si>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</si>
  <si>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</si>
  <si>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</si>
  <si>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</si>
  <si>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</si>
  <si>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</si>
  <si>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</si>
  <si>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</si>
  <si>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</si>
  <si>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</si>
  <si>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</si>
  <si>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</si>
  <si>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</si>
  <si>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</si>
  <si>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</si>
  <si>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</si>
  <si>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</si>
  <si>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</si>
  <si>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</si>
  <si>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</si>
  <si>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</si>
  <si>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</si>
  <si>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</si>
  <si>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</si>
  <si>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</si>
  <si>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</si>
  <si>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</si>
  <si>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</si>
  <si>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</si>
  <si>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</si>
  <si>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</si>
  <si>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</si>
  <si>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</si>
  <si>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</si>
  <si>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</si>
  <si>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</si>
  <si>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</si>
  <si>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</si>
  <si>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</si>
  <si>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</si>
  <si>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</si>
  <si>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</si>
  <si>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</si>
  <si>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</si>
  <si>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</si>
  <si>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</si>
  <si>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</si>
  <si>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</si>
  <si>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</si>
  <si>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</si>
  <si>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</si>
  <si>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</si>
  <si>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</si>
  <si>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</si>
  <si>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</si>
  <si>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</si>
  <si>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</si>
  <si>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</si>
  <si>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</si>
  <si>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</si>
  <si>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</si>
  <si>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</si>
  <si>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</si>
  <si>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</si>
  <si>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</si>
  <si>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</si>
  <si>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</si>
  <si>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</si>
  <si>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</si>
  <si>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</si>
  <si>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</si>
  <si>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</si>
  <si>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</si>
  <si>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</si>
  <si>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</si>
  <si>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</si>
  <si>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</si>
  <si>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</si>
  <si>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</si>
  <si>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</si>
  <si>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</si>
  <si>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</si>
  <si>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</si>
  <si>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</si>
  <si>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</si>
  <si>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</si>
  <si>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</si>
  <si>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</si>
  <si>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</si>
  <si>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</si>
  <si>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</si>
  <si>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</si>
  <si>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</si>
  <si>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</si>
  <si>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</si>
  <si>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</si>
  <si>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</si>
  <si>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</si>
  <si>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</si>
  <si>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</si>
  <si>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</si>
  <si>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</si>
  <si>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</si>
  <si>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</si>
  <si>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</si>
  <si>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</si>
  <si>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</si>
  <si>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</si>
  <si>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</si>
  <si>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</si>
  <si>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</si>
  <si>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</si>
  <si>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</si>
  <si>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</si>
  <si>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</si>
  <si>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</si>
  <si>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</si>
  <si>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</si>
  <si>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</si>
  <si>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</si>
  <si>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</si>
  <si>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</si>
  <si>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</si>
  <si>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</si>
  <si>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</si>
  <si>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</si>
  <si>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</si>
  <si>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</si>
  <si>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</si>
  <si>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</si>
  <si>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</si>
  <si>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</si>
  <si>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</si>
  <si>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</si>
  <si>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</si>
  <si>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</si>
  <si>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</si>
  <si>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</si>
  <si>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</si>
  <si>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</si>
  <si>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</si>
  <si>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</si>
  <si>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</si>
  <si>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</si>
  <si>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</si>
  <si>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</si>
  <si>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</si>
  <si>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</si>
  <si>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</si>
  <si>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</si>
  <si>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</si>
  <si>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</si>
  <si>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</si>
  <si>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</si>
  <si>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</si>
  <si>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</si>
  <si>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</si>
  <si>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</si>
  <si>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</si>
  <si>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</si>
  <si>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</si>
  <si>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</si>
  <si>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</si>
  <si>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</si>
  <si>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</si>
  <si>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</si>
  <si>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</si>
  <si>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</si>
  <si>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</si>
  <si>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</si>
  <si>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</si>
  <si>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</si>
  <si>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</si>
  <si>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</si>
  <si>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</si>
  <si>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</si>
  <si>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</si>
  <si>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</si>
  <si>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</si>
  <si>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</si>
  <si>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</si>
  <si>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</si>
  <si>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</si>
  <si>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</si>
  <si>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</si>
  <si>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</si>
  <si>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</si>
  <si>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</si>
  <si>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</si>
  <si>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</si>
  <si>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</si>
  <si>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</si>
  <si>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</si>
  <si>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</si>
  <si>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</si>
  <si>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</si>
  <si>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</si>
  <si>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</si>
  <si>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</si>
  <si>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</si>
  <si>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</si>
  <si>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</si>
  <si>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</si>
  <si>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</si>
  <si>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</si>
  <si>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</si>
  <si>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</si>
  <si>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</si>
  <si>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</si>
  <si>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</si>
  <si>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</si>
  <si>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</si>
  <si>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</si>
  <si>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</si>
  <si>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</si>
  <si>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</si>
  <si>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</si>
  <si>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</si>
  <si>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</si>
  <si>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</si>
  <si>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</si>
  <si>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</si>
  <si>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</si>
  <si>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</si>
  <si>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</si>
  <si>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</si>
  <si>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</si>
  <si>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</si>
  <si>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</si>
  <si>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</si>
  <si>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</si>
  <si>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</si>
  <si>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</si>
  <si>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</si>
  <si>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</si>
  <si>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</si>
  <si>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</si>
  <si>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</si>
  <si>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</si>
  <si>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</si>
  <si>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</si>
  <si>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</si>
  <si>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</si>
  <si>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</si>
  <si>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</si>
  <si>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</si>
  <si>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</si>
  <si>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</si>
  <si>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</si>
  <si>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</si>
  <si>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</si>
  <si>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</si>
  <si>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</si>
  <si>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</si>
  <si>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</si>
  <si>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</si>
  <si>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</si>
  <si>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</si>
  <si>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</si>
  <si>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</si>
  <si>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</si>
  <si>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</si>
  <si>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</si>
  <si>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</si>
  <si>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</si>
  <si>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</si>
  <si>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</si>
  <si>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</si>
  <si>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</si>
  <si>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</si>
  <si>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</si>
  <si>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</si>
  <si>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</si>
  <si>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</si>
  <si>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</si>
  <si>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</si>
  <si>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</si>
  <si>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</si>
  <si>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</si>
  <si>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</si>
  <si>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</si>
  <si>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</si>
  <si>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</si>
  <si>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</si>
  <si>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</si>
  <si>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</si>
  <si>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</si>
  <si>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</si>
  <si>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</si>
  <si>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</si>
  <si>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</si>
  <si>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</si>
  <si>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</si>
  <si>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</si>
  <si>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</si>
  <si>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</si>
  <si>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</si>
  <si>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</si>
  <si>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</si>
  <si>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</si>
  <si>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</si>
  <si>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</si>
  <si>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</si>
  <si>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</si>
  <si>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</si>
  <si>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</si>
  <si>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</si>
  <si>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</si>
  <si>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</si>
  <si>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</si>
  <si>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</si>
  <si>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</si>
  <si>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</si>
  <si>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</si>
  <si>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</si>
  <si>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</si>
  <si>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</si>
  <si>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</si>
  <si>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</si>
  <si>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</si>
  <si>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</si>
  <si>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</si>
  <si>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</si>
  <si>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</si>
  <si>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</si>
  <si>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</si>
  <si>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</si>
  <si>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</si>
  <si>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</si>
  <si>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</si>
  <si>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</si>
  <si>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</si>
  <si>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</si>
  <si>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</si>
  <si>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</si>
  <si>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</si>
  <si>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</si>
  <si>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</si>
  <si>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</si>
  <si>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</si>
  <si>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</si>
  <si>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</si>
  <si>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</si>
  <si>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</si>
  <si>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</si>
  <si>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</si>
  <si>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</si>
  <si>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</si>
  <si>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</si>
  <si>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</si>
  <si>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</si>
  <si>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</si>
  <si>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</si>
  <si>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</si>
  <si>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</si>
  <si>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</si>
  <si>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</si>
  <si>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</si>
  <si>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</si>
  <si>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</si>
  <si>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</si>
  <si>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</si>
  <si>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</si>
  <si>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</si>
  <si>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</si>
  <si>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</si>
  <si>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</si>
  <si>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</si>
  <si>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</si>
  <si>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</si>
  <si>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</si>
  <si>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</si>
  <si>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</si>
  <si>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</si>
  <si>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</si>
  <si>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</si>
  <si>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</si>
  <si>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</si>
  <si>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</si>
  <si>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</si>
  <si>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</si>
  <si>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</si>
  <si>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</si>
  <si>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</si>
  <si>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</si>
  <si>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</si>
  <si>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</si>
  <si>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</si>
  <si>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</si>
  <si>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</si>
  <si>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</si>
  <si>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</si>
  <si>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</si>
  <si>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</si>
  <si>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</si>
  <si>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</si>
  <si>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</si>
  <si>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</si>
  <si>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</si>
  <si>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</si>
  <si>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</si>
  <si>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</si>
  <si>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</si>
  <si>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</si>
  <si>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</si>
  <si>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</si>
  <si>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</si>
  <si>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</si>
  <si>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</si>
  <si>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</si>
  <si>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</si>
  <si>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</si>
  <si>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</si>
  <si>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</si>
  <si>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</si>
  <si>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</si>
  <si>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</si>
  <si>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</si>
  <si>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</si>
  <si>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</si>
  <si>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</si>
  <si>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</si>
  <si>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</si>
  <si>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</si>
  <si>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</si>
  <si>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</si>
  <si>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</si>
  <si>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</si>
  <si>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</si>
  <si>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</si>
  <si>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</si>
  <si>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</si>
  <si>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</si>
  <si>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</si>
  <si>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</si>
  <si>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</si>
  <si>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</si>
  <si>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</si>
  <si>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</si>
  <si>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</si>
  <si>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</si>
  <si>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</si>
  <si>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</si>
  <si>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</si>
  <si>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</si>
  <si>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</si>
  <si>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</si>
  <si>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</si>
  <si>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</si>
  <si>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</si>
  <si>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</si>
  <si>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</si>
  <si>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</si>
  <si>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</si>
  <si>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</si>
  <si>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</si>
  <si>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</si>
  <si>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</si>
  <si>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</si>
  <si>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</si>
  <si>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</si>
  <si>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</si>
  <si>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</si>
  <si>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</si>
  <si>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</si>
  <si>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</si>
  <si>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</si>
  <si>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</si>
  <si>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</si>
  <si>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</si>
  <si>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</si>
  <si>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</si>
  <si>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</si>
  <si>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</si>
  <si>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</si>
  <si>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</si>
  <si>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</si>
  <si>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</si>
  <si>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</si>
  <si>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</si>
  <si>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</si>
  <si>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</si>
  <si>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</si>
  <si>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</si>
  <si>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</si>
  <si>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</si>
  <si>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</si>
  <si>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</si>
  <si>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</si>
  <si>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</si>
  <si>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</si>
  <si>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</si>
  <si>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</si>
  <si>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</si>
  <si>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</si>
  <si>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</si>
  <si>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</si>
  <si>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</si>
  <si>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</si>
  <si>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</si>
  <si>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</si>
  <si>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</si>
  <si>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</si>
  <si>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</si>
  <si>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</si>
  <si>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</si>
  <si>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</si>
  <si>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</si>
  <si>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</si>
  <si>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</si>
  <si>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</si>
  <si>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</si>
  <si>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</si>
  <si>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</si>
  <si>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</si>
  <si>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</si>
  <si>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</si>
  <si>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</si>
  <si>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</si>
  <si>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</si>
  <si>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</si>
  <si>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</si>
  <si>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</si>
  <si>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</si>
  <si>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</si>
  <si>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</si>
  <si>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</si>
  <si>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</si>
  <si>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</si>
  <si>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</si>
  <si>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</si>
  <si>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</si>
  <si>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</si>
  <si>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</si>
  <si>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</si>
  <si>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</si>
  <si>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</si>
  <si>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</si>
  <si>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</si>
  <si>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</si>
  <si>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</si>
  <si>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</si>
  <si>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</si>
  <si>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</si>
  <si>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</si>
  <si>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</si>
  <si>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</si>
  <si>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</si>
  <si>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</si>
  <si>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</si>
  <si>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</si>
  <si>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</si>
  <si>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</si>
  <si>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</si>
  <si>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</si>
  <si>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</si>
  <si>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</si>
  <si>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</si>
  <si>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</si>
  <si>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</si>
  <si>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</si>
  <si>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</si>
  <si>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</si>
  <si>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</si>
  <si>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</si>
  <si>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</si>
  <si>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</si>
  <si>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</si>
  <si>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</si>
  <si>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</si>
  <si>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</si>
  <si>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</si>
  <si>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</si>
  <si>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</si>
  <si>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</si>
  <si>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</si>
  <si>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</si>
  <si>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</si>
  <si>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</si>
  <si>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</si>
  <si>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</si>
  <si>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</si>
  <si>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</si>
  <si>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</si>
  <si>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</si>
  <si>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</si>
  <si>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</si>
  <si>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</si>
  <si>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</si>
  <si>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</si>
  <si>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</si>
  <si>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</si>
  <si>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</si>
  <si>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</si>
  <si>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</si>
  <si>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</si>
  <si>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</si>
  <si>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</si>
  <si>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</si>
  <si>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</si>
  <si>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</si>
  <si>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</si>
  <si>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</si>
  <si>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</si>
  <si>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</si>
  <si>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</si>
  <si>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</si>
  <si>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</si>
  <si>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</si>
  <si>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</si>
  <si>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</si>
  <si>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</si>
  <si>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</si>
  <si>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</si>
  <si>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</si>
  <si>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</si>
  <si>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</si>
  <si>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</si>
  <si>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</si>
  <si>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</si>
  <si>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</si>
  <si>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</si>
  <si>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</si>
  <si>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</si>
  <si>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</si>
  <si>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</si>
  <si>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</si>
  <si>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</si>
  <si>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</si>
  <si>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</si>
  <si>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</si>
  <si>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</si>
  <si>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</si>
  <si>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</si>
  <si>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</si>
  <si>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</si>
  <si>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</si>
  <si>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</si>
  <si>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</si>
  <si>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</si>
  <si>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</si>
  <si>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</si>
  <si>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</si>
  <si>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</si>
  <si>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</si>
  <si>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</si>
  <si>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</si>
  <si>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</si>
  <si>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</si>
  <si>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</si>
  <si>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</si>
  <si>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</si>
  <si>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</si>
  <si>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</si>
  <si>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</si>
  <si>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</si>
  <si>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</si>
  <si>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</si>
  <si>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</si>
  <si>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</si>
  <si>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</si>
  <si>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</si>
  <si>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</si>
  <si>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</si>
  <si>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</si>
  <si>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</si>
  <si>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</si>
  <si>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</si>
  <si>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</si>
  <si>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</si>
  <si>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</si>
  <si>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</si>
  <si>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</si>
  <si>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</si>
  <si>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</si>
  <si>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</si>
  <si>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</si>
  <si>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</si>
  <si>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</si>
  <si>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</si>
  <si>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</si>
  <si>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</si>
  <si>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</si>
  <si>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</si>
  <si>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</si>
  <si>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</si>
  <si>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</si>
  <si>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</si>
  <si>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</si>
  <si>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</si>
  <si>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</si>
  <si>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</si>
  <si>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</si>
  <si>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</si>
  <si>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</si>
  <si>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</si>
  <si>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</si>
  <si>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</si>
  <si>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</si>
  <si>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</si>
  <si>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</si>
  <si>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</si>
  <si>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</si>
  <si>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</si>
  <si>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</si>
  <si>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</si>
  <si>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</si>
  <si>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</si>
  <si>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</si>
  <si>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</si>
  <si>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</si>
  <si>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</si>
  <si>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</si>
  <si>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</si>
  <si>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</si>
  <si>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</si>
  <si>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</si>
  <si>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</si>
  <si>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</si>
  <si>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</si>
  <si>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</si>
  <si>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</si>
  <si>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</si>
  <si>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</si>
  <si>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</si>
  <si>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</si>
  <si>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</si>
  <si>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</si>
  <si>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</si>
  <si>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</si>
  <si>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</si>
  <si>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</si>
  <si>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</si>
  <si>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</si>
  <si>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</si>
  <si>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</si>
  <si>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</si>
  <si>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</si>
  <si>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</si>
  <si>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</si>
  <si>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</si>
  <si>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</si>
  <si>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</si>
  <si>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</si>
  <si>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</si>
  <si>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</si>
  <si>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</si>
  <si>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</si>
  <si>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</si>
  <si>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</si>
  <si>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</si>
  <si>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</si>
  <si>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</si>
  <si>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</si>
  <si>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</si>
  <si>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</si>
  <si>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</si>
  <si>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</si>
  <si>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</si>
  <si>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</si>
  <si>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</si>
  <si>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</si>
  <si>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</si>
  <si>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</si>
  <si>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</si>
  <si>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</si>
  <si>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</si>
  <si>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</si>
  <si>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</si>
  <si>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</si>
  <si>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</si>
  <si>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</si>
  <si>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</si>
  <si>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</si>
  <si>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</si>
  <si>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</si>
  <si>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</si>
  <si>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</si>
  <si>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</si>
  <si>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</si>
  <si>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</si>
  <si>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</si>
  <si>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</si>
  <si>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</si>
  <si>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</si>
  <si>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</si>
  <si>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</si>
  <si>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</si>
  <si>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</si>
  <si>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</si>
  <si>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</si>
  <si>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</si>
  <si>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</si>
  <si>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</si>
  <si>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</si>
  <si>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</si>
  <si>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</si>
  <si>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</si>
  <si>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</si>
  <si>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</si>
  <si>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</si>
  <si>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</si>
  <si>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</si>
  <si>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</si>
  <si>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</si>
  <si>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</si>
  <si>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</si>
  <si>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</si>
  <si>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</si>
  <si>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</si>
  <si>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</si>
  <si>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</si>
  <si>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</si>
  <si>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</si>
  <si>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</si>
  <si>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</si>
  <si>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</si>
  <si>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</si>
  <si>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</si>
  <si>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</si>
  <si>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</si>
  <si>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</si>
  <si>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</si>
  <si>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</si>
  <si>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</si>
  <si>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</si>
  <si>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</si>
  <si>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</si>
  <si>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</si>
  <si>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</si>
  <si>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</si>
  <si>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</si>
  <si>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</si>
  <si>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</si>
  <si>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</si>
  <si>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</si>
  <si>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</si>
  <si>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</si>
  <si>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</si>
  <si>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</si>
  <si>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</si>
  <si>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</si>
  <si>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</si>
  <si>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</si>
  <si>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</si>
  <si>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</si>
  <si>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</si>
  <si>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</si>
  <si>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</si>
  <si>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</si>
  <si>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</si>
  <si>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</si>
  <si>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</si>
  <si>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</si>
  <si>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</si>
  <si>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</si>
  <si>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</si>
  <si>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</si>
  <si>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</si>
  <si>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</si>
  <si>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</si>
  <si>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</si>
  <si>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</si>
  <si>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</si>
  <si>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</si>
  <si>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</si>
  <si>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</si>
  <si>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</si>
  <si>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</si>
  <si>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</si>
  <si>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</si>
  <si>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</si>
  <si>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</si>
  <si>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</si>
  <si>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</si>
  <si>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</si>
  <si>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</si>
  <si>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</si>
  <si>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</si>
  <si>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</si>
  <si>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</si>
  <si>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</si>
  <si>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</si>
  <si>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</si>
  <si>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</si>
  <si>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</si>
  <si>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</si>
  <si>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</si>
  <si>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</si>
  <si>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</si>
  <si>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</si>
  <si>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</si>
  <si>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</si>
  <si>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</si>
  <si>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</si>
  <si>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</si>
  <si>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</si>
  <si>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</si>
  <si>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</si>
  <si>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</si>
  <si>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</si>
  <si>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</si>
  <si>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</si>
  <si>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</si>
  <si>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</si>
  <si>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</si>
  <si>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</si>
  <si>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</si>
  <si>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</si>
  <si>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</si>
  <si>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</si>
  <si>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</si>
  <si>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</si>
  <si>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</si>
  <si>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</si>
  <si>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</si>
  <si>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</si>
  <si>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</si>
  <si>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</si>
  <si>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</si>
  <si>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</si>
  <si>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</si>
  <si>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</si>
  <si>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</si>
  <si>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</si>
  <si>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</si>
  <si>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</si>
  <si>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</si>
  <si>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</si>
  <si>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</si>
  <si>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</si>
  <si>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</si>
  <si>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</si>
  <si>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</si>
  <si>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</si>
  <si>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</si>
  <si>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</si>
  <si>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</si>
  <si>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</si>
  <si>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</si>
  <si>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</si>
  <si>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</si>
  <si>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</si>
  <si>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</si>
  <si>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</si>
  <si>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</si>
  <si>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</si>
  <si>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</si>
  <si>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</si>
  <si>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</si>
  <si>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</si>
  <si>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</si>
  <si>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</si>
  <si>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</si>
  <si>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</si>
  <si>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</si>
  <si>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</si>
  <si>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</si>
  <si>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</si>
  <si>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</si>
  <si>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</si>
  <si>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</si>
  <si>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</si>
  <si>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</si>
  <si>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</si>
  <si>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</si>
  <si>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</si>
  <si>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</si>
  <si>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</si>
  <si>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</si>
  <si>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</si>
  <si>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</si>
  <si>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</si>
  <si>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</si>
  <si>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</si>
  <si>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</si>
  <si>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</si>
  <si>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</si>
  <si>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</si>
  <si>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</si>
  <si>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</si>
  <si>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</si>
  <si>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</si>
  <si>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</si>
  <si>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</si>
  <si>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</si>
  <si>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</si>
  <si>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</si>
  <si>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</si>
  <si>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</si>
  <si>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</si>
  <si>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</si>
  <si>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</si>
  <si>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</si>
  <si>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</si>
  <si>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</si>
  <si>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</si>
  <si>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</si>
  <si>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</si>
  <si>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</si>
  <si>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</si>
  <si>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</si>
  <si>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</si>
  <si>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</si>
  <si>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</si>
  <si>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</si>
  <si>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</si>
  <si>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</si>
  <si>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</si>
  <si>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</si>
  <si>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</si>
  <si>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</si>
  <si>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</si>
  <si>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</si>
  <si>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</si>
  <si>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</si>
  <si>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</si>
  <si>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</si>
  <si>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</si>
  <si>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</si>
  <si>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</si>
  <si>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</si>
  <si>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</si>
  <si>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</si>
  <si>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</si>
  <si>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</si>
  <si>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</si>
  <si>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</si>
  <si>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</si>
  <si>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</si>
  <si>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</si>
  <si>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</si>
  <si>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</si>
  <si>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</si>
  <si>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</si>
  <si>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</si>
  <si>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</si>
  <si>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</si>
  <si>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</si>
  <si>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</si>
  <si>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</si>
  <si>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</si>
  <si>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</si>
  <si>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</si>
  <si>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</si>
  <si>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</si>
  <si>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</si>
  <si>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</si>
  <si>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</si>
  <si>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</si>
  <si>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</si>
  <si>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</si>
  <si>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</si>
  <si>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</si>
  <si>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</si>
  <si>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</si>
  <si>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</si>
  <si>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</si>
  <si>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</si>
  <si>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</si>
  <si>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</si>
  <si>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</si>
  <si>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</si>
  <si>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</si>
  <si>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</si>
  <si>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</si>
  <si>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</si>
  <si>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</si>
  <si>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</si>
  <si>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</si>
  <si>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</si>
  <si>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</si>
  <si>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</si>
  <si>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</si>
  <si>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</si>
  <si>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</si>
  <si>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</si>
  <si>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</si>
  <si>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</si>
  <si>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</si>
  <si>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</si>
  <si>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</si>
  <si>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</si>
  <si>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</si>
  <si>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</si>
  <si>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</si>
  <si>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</si>
  <si>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</si>
  <si>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</si>
  <si>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</si>
  <si>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</si>
  <si>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</si>
  <si>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</si>
  <si>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</si>
  <si>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</si>
  <si>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</si>
  <si>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</si>
  <si>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</si>
  <si>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</si>
  <si>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</si>
  <si>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</si>
  <si>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</si>
  <si>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</si>
  <si>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</si>
  <si>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</si>
  <si>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</si>
  <si>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</si>
  <si>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</si>
  <si>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</si>
  <si>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</si>
  <si>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</si>
  <si>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</si>
  <si>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</si>
  <si>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</si>
  <si>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</si>
  <si>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</si>
  <si>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</si>
  <si>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</si>
  <si>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</si>
  <si>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</si>
  <si>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</si>
  <si>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</si>
  <si>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</si>
  <si>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</si>
  <si>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</si>
  <si>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</si>
  <si>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</si>
  <si>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</si>
  <si>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</si>
  <si>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</si>
  <si>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</si>
  <si>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</si>
  <si>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</si>
  <si>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</si>
  <si>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</si>
  <si>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</si>
  <si>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</si>
  <si>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</si>
  <si>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</si>
  <si>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</si>
  <si>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</si>
  <si>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</si>
  <si>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</si>
  <si>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</si>
  <si>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</si>
  <si>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</si>
  <si>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</si>
  <si>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</si>
  <si>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</si>
  <si>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</si>
  <si>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</si>
  <si>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</si>
  <si>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</si>
  <si>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</si>
  <si>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</si>
  <si>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</si>
  <si>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</si>
  <si>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</si>
  <si>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</si>
  <si>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</si>
  <si>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</si>
  <si>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</si>
  <si>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</si>
  <si>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</si>
  <si>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</si>
  <si>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</si>
  <si>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</si>
  <si>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</si>
  <si>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</si>
  <si>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</si>
  <si>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</si>
  <si>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</si>
  <si>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</si>
  <si>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</si>
  <si>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</si>
  <si>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</si>
  <si>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</si>
  <si>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</si>
  <si>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</si>
  <si>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</si>
  <si>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</si>
  <si>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</si>
  <si>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</si>
  <si>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</si>
  <si>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</si>
  <si>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</si>
  <si>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</si>
  <si>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</si>
  <si>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</si>
  <si>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</si>
  <si>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</si>
  <si>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</si>
  <si>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</si>
  <si>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</si>
  <si>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</si>
  <si>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</si>
  <si>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</si>
  <si>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</si>
  <si>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</si>
  <si>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</si>
  <si>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</si>
  <si>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</si>
  <si>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</si>
  <si>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</si>
  <si>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</si>
  <si>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</si>
  <si>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</si>
  <si>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</si>
  <si>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</si>
  <si>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</si>
  <si>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</si>
  <si>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</si>
  <si>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</si>
  <si>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</si>
  <si>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</si>
  <si>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</si>
  <si>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</si>
  <si>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</si>
  <si>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</si>
  <si>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</si>
  <si>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</si>
  <si>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</si>
  <si>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</si>
  <si>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</si>
  <si>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</si>
  <si>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</si>
  <si>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</si>
  <si>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</si>
  <si>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</si>
  <si>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</si>
  <si>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</si>
  <si>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</si>
  <si>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</si>
  <si>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</si>
  <si>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</si>
  <si>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</si>
  <si>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</si>
  <si>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</si>
  <si>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</si>
  <si>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</si>
  <si>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</si>
  <si>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</si>
  <si>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</si>
  <si>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</si>
  <si>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</si>
  <si>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</si>
  <si>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</si>
  <si>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</si>
  <si>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</si>
  <si>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</si>
  <si>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</si>
  <si>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</si>
  <si>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</si>
  <si>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</si>
  <si>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</si>
  <si>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</si>
  <si>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</si>
  <si>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</si>
  <si>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</si>
  <si>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</si>
  <si>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</si>
  <si>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</si>
  <si>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</si>
  <si>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</si>
  <si>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</si>
  <si>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</si>
  <si>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</si>
  <si>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</si>
  <si>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</si>
  <si>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</si>
  <si>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</si>
  <si>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</si>
  <si>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</si>
  <si>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</si>
  <si>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</si>
  <si>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</si>
  <si>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</si>
  <si>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</si>
  <si>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</si>
  <si>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</si>
  <si>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</si>
  <si>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</si>
  <si>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</si>
  <si>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</si>
  <si>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</si>
  <si>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</si>
  <si>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</si>
  <si>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</si>
  <si>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</si>
  <si>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</si>
  <si>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</si>
  <si>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</si>
  <si>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</si>
  <si>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</si>
  <si>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</si>
  <si>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</si>
  <si>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</si>
  <si>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</si>
  <si>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</si>
  <si>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</si>
  <si>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</si>
  <si>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</si>
  <si>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</si>
  <si>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</si>
  <si>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</si>
  <si>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</si>
  <si>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</si>
  <si>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</si>
  <si>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</si>
  <si>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</si>
  <si>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</si>
  <si>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</si>
  <si>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</si>
  <si>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</si>
  <si>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</si>
  <si>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</si>
  <si>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</si>
  <si>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</si>
  <si>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</si>
  <si>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</si>
  <si>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</si>
  <si>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</si>
  <si>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</si>
  <si>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</si>
  <si>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</si>
  <si>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</si>
  <si>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</si>
  <si>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</si>
  <si>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</si>
  <si>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</si>
  <si>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</si>
  <si>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</si>
  <si>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</si>
  <si>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</si>
  <si>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</si>
  <si>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</si>
  <si>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</si>
  <si>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</si>
  <si>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</si>
  <si>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</si>
  <si>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</si>
  <si>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</si>
  <si>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</si>
  <si>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</si>
  <si>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</si>
  <si>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</si>
  <si>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</si>
  <si>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</si>
  <si>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</si>
  <si>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</si>
  <si>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</si>
  <si>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</si>
  <si>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</si>
  <si>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</si>
  <si>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</si>
  <si>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</si>
  <si>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</si>
  <si>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</si>
  <si>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</si>
  <si>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</si>
  <si>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</si>
  <si>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</si>
  <si>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</si>
  <si>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</si>
  <si>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</si>
  <si>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</si>
  <si>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</si>
  <si>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</si>
  <si>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</si>
  <si>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</si>
  <si>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</si>
  <si>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</si>
  <si>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</si>
  <si>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</si>
  <si>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</si>
  <si>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</si>
  <si>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</si>
  <si>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</si>
  <si>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</si>
  <si>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</si>
  <si>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</si>
  <si>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</si>
  <si>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</si>
  <si>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</si>
  <si>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</si>
  <si>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</si>
  <si>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</si>
  <si>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</si>
  <si>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</si>
  <si>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</si>
  <si>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</si>
  <si>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</si>
  <si>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</si>
  <si>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</si>
  <si>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</si>
  <si>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</si>
  <si>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</si>
  <si>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</si>
  <si>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</si>
  <si>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</si>
  <si>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</si>
  <si>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</si>
  <si>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</si>
  <si>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</si>
  <si>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</si>
  <si>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</si>
  <si>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</si>
  <si>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</si>
  <si>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</si>
  <si>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</si>
  <si>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</si>
  <si>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</si>
  <si>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</si>
  <si>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</si>
  <si>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</si>
  <si>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</si>
  <si>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</si>
  <si>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</si>
  <si>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</si>
  <si>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</si>
  <si>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</si>
  <si>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</si>
  <si>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</si>
  <si>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</si>
  <si>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</si>
  <si>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</si>
  <si>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</si>
  <si>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</si>
  <si>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</si>
  <si>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</si>
  <si>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</si>
  <si>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</si>
  <si>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</si>
  <si>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</si>
  <si>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</si>
  <si>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</si>
  <si>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</si>
  <si>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</si>
  <si>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</si>
  <si>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</si>
  <si>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</si>
  <si>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</si>
  <si>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</si>
  <si>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</si>
  <si>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</si>
  <si>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</si>
  <si>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</si>
  <si>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</si>
  <si>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</si>
  <si>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</si>
  <si>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</si>
  <si>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</si>
  <si>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</si>
  <si>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</si>
  <si>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</si>
  <si>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</si>
  <si>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</si>
  <si>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</si>
  <si>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</si>
  <si>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</si>
  <si>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</si>
  <si>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</si>
  <si>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</si>
  <si>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</si>
  <si>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</si>
  <si>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</si>
  <si>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</si>
  <si>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</si>
  <si>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</si>
  <si>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</si>
  <si>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</si>
  <si>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</si>
  <si>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</si>
  <si>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</si>
  <si>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</si>
  <si>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</si>
  <si>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</si>
  <si>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</si>
  <si>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</si>
  <si>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</si>
  <si>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</si>
  <si>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</si>
  <si>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</si>
  <si>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</si>
  <si>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</si>
  <si>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</si>
  <si>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</si>
  <si>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</si>
  <si>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</si>
  <si>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</si>
  <si>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</si>
  <si>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</si>
  <si>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</si>
  <si>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</si>
  <si>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</si>
  <si>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</si>
  <si>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</si>
  <si>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</si>
  <si>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</si>
  <si>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</si>
  <si>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</si>
  <si>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</si>
  <si>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</si>
  <si>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</si>
  <si>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</si>
  <si>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</si>
  <si>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</si>
  <si>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</si>
  <si>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</si>
  <si>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</si>
  <si>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</si>
  <si>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</si>
  <si>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</si>
  <si>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</si>
  <si>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</si>
  <si>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</si>
  <si>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</si>
  <si>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</si>
  <si>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</si>
  <si>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</si>
  <si>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</si>
  <si>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</si>
  <si>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</si>
  <si>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</si>
  <si>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</si>
  <si>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</si>
  <si>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</si>
  <si>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</si>
  <si>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</si>
  <si>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</si>
  <si>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</si>
  <si>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</si>
  <si>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</si>
  <si>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</si>
  <si>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</si>
  <si>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</si>
  <si>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</si>
  <si>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</si>
  <si>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</si>
  <si>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</si>
  <si>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</si>
  <si>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</si>
  <si>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</si>
  <si>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</si>
  <si>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</si>
  <si>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</si>
  <si>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</si>
  <si>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</si>
  <si>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</si>
  <si>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</si>
  <si>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</si>
  <si>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</si>
  <si>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</si>
  <si>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</si>
  <si>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</si>
  <si>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</si>
  <si>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</si>
  <si>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</si>
  <si>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</si>
  <si>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</si>
  <si>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</si>
  <si>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</si>
  <si>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</si>
  <si>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</si>
  <si>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</si>
  <si>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</si>
  <si>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</si>
  <si>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</si>
  <si>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</si>
  <si>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</si>
  <si>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</si>
  <si>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</si>
  <si>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</si>
  <si>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</si>
  <si>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</si>
  <si>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</si>
  <si>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</si>
  <si>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</si>
  <si>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</si>
  <si>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</si>
  <si>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</si>
  <si>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</si>
  <si>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</si>
  <si>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</si>
  <si>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</si>
  <si>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</si>
  <si>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</si>
  <si>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</si>
  <si>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</si>
  <si>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</si>
  <si>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</si>
  <si>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</si>
  <si>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</si>
  <si>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</si>
  <si>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</si>
  <si>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</si>
  <si>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</si>
  <si>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</si>
  <si>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</si>
  <si>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</si>
  <si>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</si>
  <si>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</si>
  <si>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</si>
  <si>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</si>
  <si>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</si>
  <si>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</si>
  <si>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</si>
  <si>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</si>
  <si>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</si>
  <si>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</si>
  <si>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</si>
  <si>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</si>
  <si>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</si>
  <si>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</si>
  <si>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</si>
  <si>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</si>
  <si>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</si>
  <si>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</si>
  <si>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</si>
  <si>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</si>
  <si>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</si>
  <si>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</si>
  <si>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</si>
  <si>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</si>
  <si>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</si>
  <si>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</si>
  <si>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</si>
  <si>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</si>
  <si>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</si>
  <si>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</si>
  <si>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</si>
  <si>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</si>
  <si>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</si>
  <si>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</si>
  <si>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</si>
  <si>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</si>
  <si>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</si>
  <si>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</si>
  <si>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</si>
  <si>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</si>
  <si>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</si>
  <si>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</si>
  <si>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</si>
  <si>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</si>
  <si>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</si>
  <si>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</si>
  <si>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</si>
  <si>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</si>
  <si>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</si>
  <si>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</si>
  <si>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</si>
  <si>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</si>
  <si>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</si>
  <si>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</si>
  <si>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</si>
  <si>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</si>
  <si>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</si>
  <si>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</si>
  <si>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</si>
  <si>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</si>
  <si>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</si>
  <si>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</si>
  <si>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</si>
  <si>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</si>
  <si>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</si>
  <si>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</si>
  <si>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</si>
  <si>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</si>
  <si>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</si>
  <si>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</si>
  <si>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</si>
  <si>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</si>
  <si>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</si>
  <si>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</si>
  <si>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</si>
  <si>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</si>
  <si>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</si>
  <si>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</si>
  <si>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</si>
  <si>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</si>
  <si>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</si>
  <si>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</si>
  <si>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</si>
  <si>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</si>
  <si>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</si>
  <si>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</si>
  <si>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</si>
  <si>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</si>
  <si>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</si>
  <si>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</si>
  <si>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</si>
  <si>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</si>
  <si>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</si>
  <si>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</si>
  <si>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</si>
  <si>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</si>
  <si>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</si>
  <si>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</si>
  <si>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</si>
  <si>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</si>
  <si>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</si>
  <si>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</si>
  <si>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</si>
  <si>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</si>
  <si>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</si>
  <si>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</si>
  <si>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</si>
  <si>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</si>
  <si>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</si>
  <si>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</si>
  <si>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</si>
  <si>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</si>
  <si>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</si>
  <si>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</si>
  <si>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</si>
  <si>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</si>
  <si>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</si>
  <si>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</si>
  <si>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</si>
  <si>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</si>
  <si>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</si>
  <si>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</si>
  <si>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</si>
  <si>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</si>
  <si>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</si>
  <si>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</si>
  <si>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</si>
  <si>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</si>
  <si>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</si>
  <si>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</si>
  <si>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</si>
  <si>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</si>
  <si>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</si>
  <si>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</si>
  <si>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</si>
  <si>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</si>
  <si>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</si>
  <si>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</si>
  <si>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</si>
  <si>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</si>
  <si>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</si>
  <si>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</si>
  <si>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</si>
  <si>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</si>
  <si>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</si>
  <si>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</si>
  <si>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</si>
  <si>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</si>
  <si>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</si>
  <si>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</si>
  <si>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</si>
  <si>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</si>
  <si>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</si>
  <si>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</si>
  <si>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</si>
  <si>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</si>
  <si>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</si>
  <si>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</si>
  <si>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</si>
  <si>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</si>
  <si>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</si>
  <si>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</si>
  <si>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</si>
  <si>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</si>
  <si>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</si>
  <si>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</si>
  <si>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</si>
  <si>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</si>
  <si>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</si>
  <si>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</si>
  <si>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</si>
  <si>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</si>
  <si>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</si>
  <si>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</si>
  <si>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</si>
  <si>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</si>
  <si>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</si>
  <si>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</si>
  <si>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</si>
  <si>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</si>
  <si>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</si>
  <si>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</si>
  <si>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</si>
  <si>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</si>
  <si>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</si>
  <si>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</si>
  <si>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</si>
  <si>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</si>
  <si>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</si>
  <si>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</si>
  <si>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</si>
  <si>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</si>
  <si>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</si>
  <si>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</si>
  <si>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</si>
  <si>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</si>
  <si>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</si>
  <si>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</si>
  <si>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</si>
  <si>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</si>
  <si>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</si>
  <si>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</si>
  <si>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</si>
  <si>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</si>
  <si>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</si>
  <si>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</si>
  <si>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</si>
  <si>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</si>
  <si>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</si>
  <si>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</si>
  <si>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</si>
  <si>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</si>
  <si>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</si>
  <si>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</si>
  <si>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</si>
  <si>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</si>
  <si>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</si>
  <si>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</si>
  <si>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</si>
  <si>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</si>
  <si>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</si>
  <si>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</si>
  <si>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</si>
  <si>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</si>
  <si>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</si>
  <si>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</si>
  <si>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</si>
  <si>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</si>
  <si>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</si>
  <si>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</si>
  <si>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</si>
  <si>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</si>
  <si>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</si>
  <si>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</si>
  <si>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</si>
  <si>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</si>
  <si>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</si>
  <si>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</si>
  <si>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</si>
  <si>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</si>
  <si>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</si>
  <si>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</si>
  <si>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</si>
  <si>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</si>
  <si>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</si>
  <si>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</si>
  <si>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</si>
  <si>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</si>
  <si>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</si>
  <si>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</si>
  <si>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</si>
  <si>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</si>
  <si>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</si>
  <si>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</si>
  <si>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</si>
  <si>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</si>
  <si>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</si>
  <si>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</si>
  <si>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</si>
  <si>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</si>
  <si>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</si>
  <si>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</si>
  <si>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</si>
  <si>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</si>
  <si>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</si>
  <si>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</si>
  <si>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</si>
  <si>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</si>
  <si>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</si>
  <si>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</si>
  <si>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</si>
  <si>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</si>
  <si>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</si>
  <si>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</si>
  <si>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</si>
  <si>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</si>
  <si>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</si>
  <si>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</si>
  <si>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</si>
  <si>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</si>
  <si>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</si>
  <si>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</si>
  <si>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</si>
  <si>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</si>
  <si>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</si>
  <si>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</si>
  <si>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</si>
  <si>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</si>
  <si>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</si>
  <si>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</si>
  <si>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</si>
  <si>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</si>
  <si>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</si>
  <si>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</si>
  <si>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</si>
  <si>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</si>
  <si>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</si>
  <si>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</si>
  <si>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</si>
  <si>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</si>
  <si>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</si>
  <si>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</si>
  <si>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</si>
  <si>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</si>
  <si>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</si>
  <si>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</si>
  <si>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</si>
  <si>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</si>
  <si>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</si>
  <si>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</si>
  <si>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</si>
  <si>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</si>
  <si>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</si>
  <si>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</si>
  <si>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</si>
  <si>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</si>
  <si>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</si>
  <si>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</si>
  <si>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</si>
  <si>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</si>
  <si>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</si>
  <si>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</si>
  <si>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</si>
  <si>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</si>
  <si>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</si>
  <si>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</si>
  <si>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</si>
  <si>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</si>
  <si>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</si>
  <si>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</si>
  <si>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</si>
  <si>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</si>
  <si>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</si>
  <si>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</si>
  <si>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</si>
  <si>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</si>
  <si>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</si>
  <si>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</si>
  <si>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</si>
  <si>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</si>
  <si>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</si>
  <si>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</si>
  <si>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</si>
  <si>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</si>
  <si>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</si>
  <si>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</si>
  <si>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</si>
  <si>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</si>
  <si>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</si>
  <si>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</si>
  <si>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</si>
  <si>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</si>
  <si>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</si>
  <si>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</si>
  <si>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</si>
  <si>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</si>
  <si>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</si>
  <si>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</si>
  <si>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</si>
  <si>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</si>
  <si>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</si>
  <si>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</si>
  <si>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</si>
  <si>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</si>
  <si>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</si>
  <si>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</si>
  <si>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</si>
  <si>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</si>
  <si>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</si>
  <si>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</si>
  <si>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</si>
  <si>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</si>
  <si>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</si>
  <si>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</si>
  <si>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</si>
  <si>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</si>
  <si>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</si>
  <si>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</si>
  <si>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</si>
  <si>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</si>
  <si>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</si>
  <si>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</si>
  <si>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</si>
  <si>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</si>
  <si>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</si>
  <si>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</si>
  <si>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</si>
  <si>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</si>
  <si>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</si>
  <si>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</si>
  <si>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</si>
  <si>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</si>
  <si>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</si>
  <si>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</si>
  <si>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</si>
  <si>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</si>
  <si>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</si>
  <si>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</si>
  <si>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</si>
  <si>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</si>
  <si>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</si>
  <si>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</si>
  <si>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</si>
  <si>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</si>
  <si>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</si>
  <si>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</si>
  <si>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</si>
  <si>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</si>
  <si>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</si>
  <si>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</si>
  <si>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</si>
  <si>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</si>
  <si>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</si>
  <si>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</si>
  <si>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</si>
  <si>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</si>
  <si>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</si>
  <si>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</si>
  <si>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</si>
  <si>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</si>
  <si>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</si>
  <si>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</si>
  <si>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</si>
  <si>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</si>
  <si>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</si>
  <si>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</si>
  <si>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</si>
  <si>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</si>
  <si>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</si>
  <si>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</si>
  <si>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</si>
  <si>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</si>
  <si>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</si>
  <si>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</si>
  <si>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</si>
  <si>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</si>
  <si>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</si>
  <si>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</si>
  <si>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</si>
  <si>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</si>
  <si>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</si>
  <si>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</si>
  <si>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</si>
  <si>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</si>
  <si>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</si>
  <si>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</si>
  <si>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</si>
  <si>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</si>
  <si>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</si>
  <si>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</si>
  <si>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</si>
  <si>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</si>
  <si>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</si>
  <si>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</si>
  <si>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</si>
  <si>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</si>
  <si>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</si>
  <si>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</si>
  <si>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</si>
  <si>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</si>
  <si>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</si>
  <si>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</si>
  <si>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</si>
  <si>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</si>
  <si>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</si>
  <si>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</si>
  <si>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</si>
  <si>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</si>
  <si>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</si>
  <si>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</si>
  <si>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</si>
  <si>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</si>
  <si>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</si>
  <si>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</si>
  <si>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</si>
  <si>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</si>
  <si>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</si>
  <si>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</si>
  <si>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</si>
  <si>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</si>
  <si>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</si>
  <si>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</si>
  <si>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</si>
  <si>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</si>
  <si>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</si>
  <si>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</si>
  <si>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</si>
  <si>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</si>
  <si>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</si>
  <si>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</si>
  <si>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</si>
  <si>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</si>
  <si>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</si>
  <si>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</si>
  <si>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</si>
  <si>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</si>
  <si>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</si>
  <si>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</si>
  <si>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</si>
  <si>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</si>
  <si>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</si>
  <si>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</si>
  <si>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</si>
  <si>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</si>
  <si>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</si>
  <si>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</si>
  <si>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</si>
  <si>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</si>
  <si>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</si>
  <si>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</si>
  <si>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</si>
  <si>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</si>
  <si>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</si>
  <si>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</si>
  <si>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</si>
  <si>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</si>
  <si>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</si>
  <si>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</si>
  <si>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</si>
  <si>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</si>
  <si>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</si>
  <si>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</si>
  <si>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</si>
  <si>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</si>
  <si>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</si>
  <si>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</si>
  <si>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</si>
  <si>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</si>
  <si>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</si>
  <si>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</si>
  <si>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</si>
  <si>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</si>
  <si>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</si>
  <si>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</si>
  <si>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</si>
  <si>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</si>
  <si>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</si>
  <si>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</si>
  <si>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</si>
  <si>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</si>
  <si>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</si>
  <si>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</si>
  <si>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</si>
  <si>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</si>
  <si>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</si>
  <si>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</si>
  <si>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</si>
  <si>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</si>
  <si>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</si>
  <si>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</si>
  <si>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</si>
  <si>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</si>
  <si>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</si>
  <si>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</si>
  <si>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</si>
  <si>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</si>
  <si>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</si>
  <si>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</si>
  <si>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</si>
  <si>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</si>
  <si>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</si>
  <si>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</si>
  <si>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</si>
  <si>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</si>
  <si>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</si>
  <si>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</si>
  <si>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</si>
  <si>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</si>
  <si>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</si>
  <si>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</si>
  <si>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</si>
  <si>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</si>
  <si>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</si>
  <si>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</si>
  <si>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</si>
  <si>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</si>
  <si>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</si>
  <si>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</si>
  <si>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</si>
  <si>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</si>
  <si>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</si>
  <si>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</si>
  <si>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</si>
  <si>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</si>
  <si>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</si>
  <si>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</si>
  <si>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</si>
  <si>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</si>
  <si>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</si>
  <si>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</si>
  <si>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</si>
  <si>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</si>
  <si>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</si>
  <si>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</si>
  <si>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</si>
  <si>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</si>
  <si>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</si>
  <si>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</si>
  <si>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</si>
  <si>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</si>
  <si>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</si>
  <si>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</si>
  <si>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</si>
  <si>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</si>
  <si>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</si>
  <si>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</si>
  <si>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</si>
  <si>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</si>
  <si>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</si>
  <si>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</si>
  <si>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</si>
  <si>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</si>
  <si>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</si>
  <si>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</si>
  <si>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</si>
  <si>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</si>
  <si>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</si>
  <si>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</si>
  <si>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</si>
  <si>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</si>
  <si>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</si>
  <si>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</si>
  <si>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</si>
  <si>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</si>
  <si>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</si>
  <si>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</si>
  <si>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</si>
  <si>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</si>
  <si>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</si>
  <si>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</si>
  <si>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</si>
  <si>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</si>
  <si>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</si>
  <si>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</si>
  <si>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</si>
  <si>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</si>
  <si>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</si>
  <si>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</si>
  <si>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</si>
  <si>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</si>
  <si>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</si>
  <si>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</si>
  <si>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</si>
  <si>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</si>
  <si>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</si>
  <si>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</si>
  <si>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</si>
  <si>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</si>
  <si>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</si>
  <si>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</si>
  <si>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</si>
  <si>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</si>
  <si>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</si>
  <si>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</si>
  <si>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</si>
  <si>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</si>
  <si>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</si>
  <si>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</si>
  <si>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</si>
  <si>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</si>
  <si>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</si>
  <si>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</si>
  <si>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</si>
  <si>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</si>
  <si>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</si>
  <si>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</si>
  <si>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</si>
  <si>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</si>
  <si>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</si>
  <si>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</si>
  <si>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</si>
  <si>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</si>
  <si>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</si>
  <si>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</si>
  <si>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</si>
  <si>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</si>
  <si>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</si>
  <si>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</si>
  <si>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</si>
  <si>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</si>
  <si>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</si>
  <si>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</si>
  <si>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</si>
  <si>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</si>
  <si>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</si>
  <si>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</si>
  <si>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</si>
  <si>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</si>
  <si>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</si>
  <si>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</si>
  <si>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</si>
  <si>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</si>
  <si>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</si>
  <si>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</si>
  <si>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</si>
  <si>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</si>
  <si>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</si>
  <si>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</si>
  <si>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</si>
  <si>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</si>
  <si>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</si>
  <si>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</si>
  <si>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</si>
  <si>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</si>
  <si>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</si>
  <si>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</si>
  <si>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</si>
  <si>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</si>
  <si>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</si>
  <si>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</si>
  <si>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</si>
  <si>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</si>
  <si>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</si>
  <si>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</si>
  <si>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</si>
  <si>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</si>
  <si>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</si>
  <si>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</si>
  <si>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</si>
  <si>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</si>
  <si>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</si>
  <si>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</si>
  <si>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</si>
  <si>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</si>
  <si>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</si>
  <si>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</si>
  <si>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</si>
  <si>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</si>
  <si>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</si>
  <si>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</si>
  <si>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</si>
  <si>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</si>
  <si>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</si>
  <si>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</si>
  <si>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</si>
  <si>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</si>
  <si>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</si>
  <si>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</si>
  <si>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</si>
  <si>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</si>
  <si>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</si>
  <si>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</si>
  <si>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</si>
  <si>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</si>
  <si>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</si>
  <si>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</si>
  <si>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</si>
  <si>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</si>
  <si>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</si>
  <si>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</si>
  <si>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</si>
  <si>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</si>
  <si>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</si>
  <si>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</si>
  <si>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</si>
  <si>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</si>
  <si>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</si>
  <si>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</si>
  <si>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</si>
  <si>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</si>
  <si>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</si>
  <si>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</si>
  <si>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</si>
  <si>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</si>
  <si>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</si>
  <si>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</si>
  <si>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</si>
  <si>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</si>
  <si>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</si>
  <si>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</si>
  <si>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</si>
  <si>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</si>
  <si>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</si>
  <si>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</si>
  <si>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</si>
  <si>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</si>
  <si>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</si>
  <si>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</si>
  <si>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</si>
  <si>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</si>
  <si>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</si>
  <si>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</si>
  <si>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</si>
  <si>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</si>
  <si>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</si>
  <si>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</si>
  <si>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</si>
  <si>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</si>
  <si>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</si>
  <si>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</si>
  <si>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</si>
  <si>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</si>
  <si>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</si>
  <si>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</si>
  <si>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</si>
  <si>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</si>
  <si>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</si>
  <si>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</si>
  <si>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</si>
  <si>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</si>
  <si>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</si>
  <si>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</si>
  <si>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</si>
  <si>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</si>
  <si>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</si>
  <si>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</si>
  <si>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</si>
  <si>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</si>
  <si>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</si>
  <si>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</si>
  <si>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</si>
  <si>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</si>
  <si>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</si>
  <si>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</si>
  <si>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</si>
  <si>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</si>
  <si>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</si>
  <si>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</si>
  <si>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</si>
  <si>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</si>
  <si>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</si>
  <si>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</si>
  <si>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</si>
  <si>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</si>
  <si>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</si>
  <si>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</si>
  <si>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</si>
  <si>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</si>
  <si>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</si>
  <si>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</si>
  <si>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</si>
  <si>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</si>
  <si>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</si>
  <si>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</si>
  <si>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</si>
  <si>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</si>
  <si>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</si>
  <si>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</si>
  <si>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</si>
  <si>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</si>
  <si>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</si>
  <si>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</si>
  <si>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</si>
  <si>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</si>
  <si>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</si>
  <si>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</si>
  <si>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</si>
  <si>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</si>
  <si>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</si>
  <si>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</si>
  <si>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</si>
  <si>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</si>
  <si>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</si>
  <si>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</si>
  <si>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</si>
  <si>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</si>
  <si>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</si>
  <si>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</si>
  <si>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</si>
  <si>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</si>
  <si>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</si>
  <si>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</si>
  <si>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</si>
  <si>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</si>
  <si>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</si>
  <si>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</si>
  <si>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</si>
  <si>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</si>
  <si>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</si>
  <si>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</si>
  <si>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</si>
  <si>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</si>
  <si>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</si>
  <si>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</si>
  <si>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</si>
  <si>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</si>
  <si>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</si>
  <si>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</si>
  <si>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</si>
  <si>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</si>
  <si>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</si>
  <si>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</si>
  <si>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</si>
  <si>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</si>
  <si>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</si>
  <si>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</si>
  <si>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</si>
  <si>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</si>
  <si>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</si>
  <si>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</si>
  <si>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</si>
  <si>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</si>
  <si>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</si>
  <si>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</si>
  <si>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</si>
  <si>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</si>
  <si>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</si>
  <si>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</si>
  <si>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</si>
  <si>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</si>
  <si>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</si>
  <si>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</si>
  <si>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</si>
  <si>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</si>
  <si>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</si>
  <si>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</si>
  <si>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</si>
  <si>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</si>
  <si>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</si>
  <si>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</si>
  <si>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</si>
  <si>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</si>
  <si>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</si>
  <si>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</si>
  <si>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</si>
  <si>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</si>
  <si>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</si>
  <si>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</si>
  <si>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</si>
  <si>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</si>
  <si>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</si>
  <si>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</si>
  <si>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</si>
  <si>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</si>
  <si>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</si>
  <si>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</si>
  <si>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</si>
  <si>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</si>
  <si>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</si>
  <si>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</si>
  <si>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</si>
  <si>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</si>
  <si>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</si>
  <si>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</si>
  <si>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</si>
  <si>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</si>
  <si>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</si>
  <si>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</si>
  <si>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</si>
  <si>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</si>
  <si>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</si>
  <si>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</si>
  <si>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</si>
  <si>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</si>
  <si>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</si>
  <si>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</si>
  <si>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</si>
  <si>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</si>
  <si>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</si>
  <si>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</si>
  <si>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</si>
  <si>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</si>
  <si>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</si>
  <si>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</si>
  <si>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</si>
  <si>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</si>
  <si>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</si>
  <si>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</si>
  <si>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</si>
  <si>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</si>
  <si>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</si>
  <si>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</si>
  <si>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</si>
  <si>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</si>
  <si>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</si>
  <si>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</si>
  <si>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</si>
  <si>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</si>
  <si>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</si>
  <si>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</si>
  <si>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</si>
  <si>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</si>
  <si>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</si>
  <si>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</si>
  <si>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</si>
  <si>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</si>
  <si>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</si>
  <si>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</si>
  <si>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</si>
  <si>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</si>
  <si>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</si>
  <si>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</si>
  <si>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</si>
  <si>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</si>
  <si>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</si>
  <si>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</si>
  <si>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</si>
  <si>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</si>
  <si>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</si>
  <si>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</si>
  <si>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</si>
  <si>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</si>
  <si>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</si>
  <si>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</si>
  <si>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</si>
  <si>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</si>
  <si>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</si>
  <si>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</si>
  <si>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</si>
  <si>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</si>
  <si>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</si>
  <si>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</si>
  <si>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</si>
  <si>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</si>
  <si>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</si>
  <si>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</si>
  <si>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</si>
  <si>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</si>
  <si>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</si>
  <si>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</si>
  <si>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</si>
  <si>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</si>
  <si>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</si>
  <si>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</si>
  <si>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</si>
  <si>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</si>
  <si>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</si>
  <si>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</si>
  <si>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</si>
  <si>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</si>
  <si>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</si>
  <si>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</si>
  <si>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</si>
  <si>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</si>
  <si>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</si>
  <si>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</si>
  <si>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</si>
  <si>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</si>
  <si>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</si>
  <si>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</si>
  <si>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</si>
  <si>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</si>
  <si>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</si>
  <si>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</si>
  <si>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</si>
  <si>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</si>
  <si>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</si>
  <si>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</si>
  <si>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</si>
  <si>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</si>
  <si>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</si>
  <si>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</si>
  <si>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</si>
  <si>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</si>
  <si>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</si>
  <si>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</si>
  <si>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</si>
  <si>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</si>
  <si>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</si>
  <si>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</si>
  <si>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</si>
  <si>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</si>
  <si>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</si>
  <si>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</si>
  <si>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</si>
  <si>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</si>
  <si>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</si>
  <si>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</si>
  <si>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</si>
  <si>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</si>
  <si>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</si>
  <si>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</si>
  <si>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</si>
  <si>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</si>
  <si>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</si>
  <si>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</si>
  <si>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</si>
  <si>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</si>
  <si>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</si>
  <si>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</si>
  <si>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</si>
  <si>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</si>
  <si>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</si>
  <si>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</si>
  <si>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</si>
  <si>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</si>
  <si>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</si>
  <si>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</si>
  <si>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</si>
  <si>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</si>
  <si>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</si>
  <si>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</si>
  <si>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</si>
  <si>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</si>
  <si>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</si>
  <si>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</si>
  <si>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</si>
  <si>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</si>
  <si>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</si>
  <si>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</si>
  <si>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</si>
  <si>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</si>
  <si>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</si>
  <si>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</si>
  <si>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</si>
  <si>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</si>
  <si>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</si>
  <si>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</si>
  <si>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</si>
  <si>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</si>
  <si>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</si>
  <si>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</si>
  <si>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</si>
  <si>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</si>
  <si>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</si>
  <si>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</si>
  <si>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</si>
  <si>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</si>
  <si>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</si>
  <si>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</si>
  <si>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</si>
  <si>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</si>
  <si>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</si>
  <si>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</si>
  <si>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</si>
  <si>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</si>
  <si>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</si>
  <si>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</si>
  <si>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</si>
  <si>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</si>
  <si>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</si>
  <si>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</si>
  <si>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</si>
  <si>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</si>
  <si>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</si>
  <si>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</si>
  <si>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</si>
  <si>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</si>
  <si>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</si>
  <si>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</si>
  <si>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</si>
  <si>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</si>
  <si>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</si>
  <si>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</si>
  <si>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</si>
  <si>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</si>
  <si>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</si>
  <si>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</si>
  <si>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</si>
  <si>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</si>
  <si>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</si>
  <si>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</si>
  <si>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</si>
  <si>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</si>
  <si>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</si>
  <si>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</si>
  <si>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</si>
  <si>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</si>
  <si>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</si>
  <si>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</si>
  <si>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</si>
  <si>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</si>
  <si>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</si>
  <si>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</si>
  <si>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</si>
  <si>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</si>
  <si>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</si>
  <si>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</si>
  <si>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</si>
  <si>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</si>
  <si>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</si>
  <si>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</si>
  <si>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</si>
  <si>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</si>
  <si>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</si>
  <si>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</si>
  <si>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</si>
  <si>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</si>
  <si>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</si>
  <si>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</si>
  <si>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</si>
  <si>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</si>
  <si>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</si>
  <si>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</si>
  <si>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</si>
  <si>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</si>
  <si>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</si>
  <si>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</si>
  <si>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</si>
  <si>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</si>
  <si>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</si>
  <si>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</si>
  <si>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</si>
  <si>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</si>
  <si>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</si>
  <si>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</si>
  <si>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</si>
  <si>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</si>
  <si>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</si>
  <si>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</si>
  <si>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</si>
  <si>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</si>
  <si>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</si>
  <si>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</si>
  <si>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</si>
  <si>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</si>
  <si>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</si>
  <si>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</si>
  <si>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</si>
  <si>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</si>
  <si>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</si>
  <si>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</si>
  <si>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</si>
  <si>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</si>
  <si>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</si>
  <si>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</si>
  <si>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</si>
  <si>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</si>
  <si>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</si>
  <si>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</si>
  <si>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</si>
  <si>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</si>
  <si>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</si>
  <si>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</si>
  <si>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</si>
  <si>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</si>
  <si>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</si>
  <si>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</si>
  <si>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</si>
  <si>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</si>
  <si>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</si>
  <si>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</si>
  <si>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</si>
  <si>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</si>
  <si>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</si>
  <si>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</si>
  <si>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</si>
  <si>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</si>
  <si>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</si>
  <si>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</si>
  <si>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</si>
  <si>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</si>
  <si>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</si>
  <si>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</si>
  <si>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</si>
  <si>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</si>
  <si>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</si>
  <si>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</si>
  <si>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</si>
  <si>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</si>
  <si>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</si>
  <si>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</si>
  <si>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</si>
  <si>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</si>
  <si>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</si>
  <si>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</si>
  <si>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</si>
  <si>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</si>
  <si>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</si>
  <si>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</si>
  <si>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</si>
  <si>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</si>
  <si>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</si>
  <si>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</si>
  <si>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</si>
  <si>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</si>
  <si>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</si>
  <si>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</si>
  <si>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</si>
  <si>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</si>
  <si>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</si>
  <si>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</si>
  <si>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</si>
  <si>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</si>
  <si>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</si>
  <si>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</si>
  <si>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</si>
  <si>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</si>
  <si>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</si>
  <si>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</si>
  <si>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</si>
  <si>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</si>
  <si>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</si>
  <si>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</si>
  <si>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</si>
  <si>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</si>
  <si>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</si>
  <si>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</si>
  <si>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</si>
  <si>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</si>
  <si>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</si>
  <si>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</si>
  <si>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</si>
  <si>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</si>
  <si>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</si>
  <si>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</si>
  <si>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</si>
  <si>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</si>
  <si>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</si>
  <si>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</si>
  <si>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</si>
  <si>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</si>
  <si>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</si>
  <si>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</si>
  <si>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</si>
  <si>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</si>
  <si>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</si>
  <si>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</si>
  <si>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</si>
  <si>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</si>
  <si>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</si>
  <si>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</si>
  <si>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</si>
  <si>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</si>
  <si>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</si>
  <si>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</si>
  <si>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</si>
  <si>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</si>
  <si>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</si>
  <si>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</si>
  <si>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</si>
  <si>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</si>
  <si>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</si>
  <si>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</si>
  <si>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</si>
  <si>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</si>
  <si>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</si>
  <si>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</si>
  <si>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</si>
  <si>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</si>
  <si>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</si>
  <si>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</si>
  <si>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</si>
  <si>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</si>
  <si>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</si>
  <si>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</si>
  <si>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</si>
  <si>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</si>
  <si>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</si>
  <si>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</si>
  <si>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</si>
  <si>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</si>
  <si>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</si>
  <si>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</si>
  <si>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</si>
  <si>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</si>
  <si>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</si>
  <si>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</si>
  <si>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</si>
  <si>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</si>
  <si>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</si>
  <si>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</si>
  <si>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</si>
  <si>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</si>
  <si>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</si>
  <si>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</si>
  <si>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</si>
  <si>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</si>
  <si>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</si>
  <si>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</si>
  <si>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</si>
  <si>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</si>
  <si>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</si>
  <si>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</si>
  <si>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</si>
  <si>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</si>
  <si>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</si>
  <si>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</si>
  <si>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</si>
  <si>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</si>
  <si>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</si>
  <si>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</si>
  <si>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</si>
  <si>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</si>
  <si>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</si>
  <si>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</si>
  <si>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</si>
  <si>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</si>
  <si>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</si>
  <si>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</si>
  <si>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</si>
  <si>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</si>
  <si>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</si>
  <si>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</si>
  <si>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</si>
  <si>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</si>
  <si>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</si>
  <si>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</si>
  <si>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</si>
  <si>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</si>
  <si>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</si>
  <si>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</si>
  <si>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</si>
  <si>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</si>
  <si>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</si>
  <si>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</si>
  <si>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</si>
  <si>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</si>
  <si>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</si>
  <si>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</si>
  <si>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</si>
  <si>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</si>
  <si>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</si>
  <si>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</si>
  <si>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</si>
  <si>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</si>
  <si>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</si>
  <si>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</si>
  <si>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</si>
  <si>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</si>
  <si>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</si>
  <si>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</si>
  <si>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</si>
  <si>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</si>
  <si>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</si>
  <si>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</si>
  <si>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</si>
  <si>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</si>
  <si>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</si>
  <si>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</si>
  <si>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</si>
  <si>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</si>
  <si>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</si>
  <si>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</si>
  <si>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</si>
  <si>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</si>
  <si>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</si>
  <si>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</si>
  <si>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</si>
  <si>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</si>
  <si>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</si>
  <si>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</si>
  <si>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</si>
  <si>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</si>
  <si>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</si>
  <si>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</si>
  <si>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</si>
  <si>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</si>
  <si>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</si>
  <si>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</si>
  <si>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</si>
  <si>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</si>
  <si>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</si>
  <si>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</si>
  <si>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</si>
  <si>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</si>
  <si>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</si>
  <si>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</si>
  <si>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</si>
  <si>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</si>
  <si>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</si>
  <si>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</si>
  <si>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</si>
  <si>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</si>
  <si>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</si>
  <si>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</si>
  <si>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</si>
  <si>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</si>
  <si>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</si>
  <si>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</si>
  <si>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</si>
  <si>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</si>
  <si>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</si>
  <si>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</si>
  <si>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</si>
  <si>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</si>
  <si>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</si>
  <si>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</si>
  <si>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</si>
  <si>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</si>
  <si>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</si>
  <si>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</si>
  <si>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</si>
  <si>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</si>
  <si>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</si>
  <si>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</si>
  <si>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</si>
  <si>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</si>
  <si>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</si>
  <si>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</si>
  <si>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</si>
  <si>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</si>
  <si>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</si>
  <si>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</si>
  <si>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</si>
  <si>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</si>
  <si>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</si>
  <si>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</si>
  <si>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</si>
  <si>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</si>
  <si>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</si>
  <si>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</si>
  <si>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</si>
  <si>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</si>
  <si>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</si>
  <si>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</si>
  <si>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</si>
  <si>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</si>
  <si>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</si>
  <si>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</si>
  <si>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</si>
  <si>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</si>
  <si>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</si>
  <si>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</si>
  <si>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</si>
  <si>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</si>
  <si>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</si>
  <si>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</si>
  <si>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</si>
  <si>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</si>
  <si>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</si>
  <si>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</si>
  <si>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</si>
  <si>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</si>
  <si>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</si>
  <si>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</si>
  <si>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</si>
  <si>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</si>
  <si>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</si>
  <si>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</si>
  <si>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</si>
  <si>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</si>
  <si>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</si>
  <si>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</si>
  <si>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</si>
  <si>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</si>
  <si>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</si>
  <si>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</si>
  <si>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</si>
  <si>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</si>
  <si>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</si>
  <si>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</si>
  <si>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</si>
  <si>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</si>
  <si>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</si>
  <si>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</si>
  <si>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</si>
  <si>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</si>
  <si>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</si>
  <si>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</si>
  <si>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</si>
  <si>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</si>
  <si>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</si>
  <si>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</si>
  <si>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</si>
  <si>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</si>
  <si>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</si>
  <si>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</si>
  <si>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</si>
  <si>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</si>
  <si>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</si>
  <si>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</si>
  <si>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</si>
  <si>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</si>
  <si>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</si>
  <si>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</si>
  <si>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</si>
  <si>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</si>
  <si>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</si>
  <si>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</si>
  <si>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</si>
  <si>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</si>
  <si>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</si>
  <si>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</si>
  <si>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</si>
  <si>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</si>
  <si>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</si>
  <si>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</si>
  <si>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</si>
  <si>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</si>
  <si>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</si>
  <si>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</si>
  <si>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</si>
  <si>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</si>
  <si>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</si>
  <si>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</si>
  <si>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</si>
  <si>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</si>
  <si>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</si>
  <si>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</si>
  <si>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</si>
  <si>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</si>
  <si>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</si>
  <si>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</si>
  <si>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</si>
  <si>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</si>
  <si>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</si>
  <si>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</si>
  <si>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</si>
  <si>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</si>
  <si>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</si>
  <si>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</si>
  <si>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</si>
  <si>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</si>
  <si>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</si>
  <si>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</si>
  <si>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</si>
  <si>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</si>
  <si>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</si>
  <si>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</si>
  <si>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</si>
  <si>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</si>
  <si>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</si>
  <si>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</si>
  <si>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</si>
  <si>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</si>
  <si>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</si>
  <si>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</si>
  <si>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</si>
  <si>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</si>
  <si>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</si>
  <si>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</si>
  <si>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</si>
  <si>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</si>
  <si>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</si>
  <si>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</si>
  <si>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</si>
  <si>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</si>
  <si>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</si>
  <si>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</si>
  <si>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</si>
  <si>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</si>
  <si>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</si>
  <si>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</si>
  <si>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</si>
  <si>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</si>
  <si>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</si>
  <si>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</si>
  <si>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</si>
  <si>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</si>
  <si>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</si>
  <si>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</si>
  <si>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</si>
  <si>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</si>
  <si>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</si>
  <si>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</si>
  <si>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</si>
  <si>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</si>
  <si>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</si>
  <si>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</si>
  <si>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</si>
  <si>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</si>
  <si>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</si>
  <si>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</si>
  <si>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</si>
  <si>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</si>
  <si>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</si>
  <si>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</si>
  <si>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</si>
  <si>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</si>
  <si>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</si>
  <si>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</si>
  <si>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</si>
  <si>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</si>
  <si>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</si>
  <si>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</si>
  <si>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</si>
  <si>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</si>
  <si>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</si>
  <si>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</si>
  <si>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</si>
  <si>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</si>
  <si>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</si>
  <si>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</si>
  <si>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</si>
  <si>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</si>
  <si>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</si>
  <si>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</si>
  <si>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</si>
  <si>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</si>
  <si>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</si>
  <si>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</si>
  <si>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</si>
  <si>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</si>
  <si>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</si>
  <si>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</si>
  <si>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</si>
  <si>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</si>
  <si>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</si>
  <si>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</si>
  <si>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</si>
  <si>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</si>
  <si>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</si>
  <si>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</si>
  <si>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</si>
  <si>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</si>
  <si>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</si>
  <si>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</si>
  <si>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</si>
  <si>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</si>
  <si>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</si>
  <si>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</si>
  <si>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</si>
  <si>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</si>
  <si>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</si>
  <si>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</si>
  <si>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</si>
  <si>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</si>
  <si>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</si>
  <si>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</si>
  <si>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</si>
  <si>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</si>
  <si>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</si>
  <si>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</si>
  <si>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</si>
  <si>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</si>
  <si>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</si>
  <si>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</si>
  <si>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</si>
  <si>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</si>
  <si>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</si>
  <si>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</si>
  <si>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</si>
  <si>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</si>
  <si>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</si>
  <si>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</si>
  <si>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</si>
  <si>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</si>
  <si>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</si>
  <si>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</si>
  <si>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</si>
  <si>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</si>
  <si>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</si>
  <si>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</si>
  <si>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</si>
  <si>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</si>
  <si>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</si>
  <si>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</si>
  <si>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</si>
  <si>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</si>
  <si>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</si>
  <si>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</si>
  <si>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</si>
  <si>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</si>
  <si>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</si>
  <si>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</si>
  <si>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</si>
  <si>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</si>
  <si>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</si>
  <si>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</si>
  <si>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</si>
  <si>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</si>
  <si>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</si>
  <si>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</si>
  <si>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</si>
  <si>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</si>
  <si>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</si>
  <si>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</si>
  <si>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</si>
  <si>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</si>
  <si>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</si>
  <si>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</si>
  <si>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</si>
  <si>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</si>
  <si>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</si>
  <si>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</si>
  <si>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</si>
  <si>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</si>
  <si>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</si>
  <si>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</si>
  <si>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</si>
  <si>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</si>
  <si>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</si>
  <si>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</si>
  <si>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</si>
  <si>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</si>
  <si>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</si>
  <si>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</si>
  <si>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</si>
  <si>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</si>
  <si>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</si>
  <si>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</si>
  <si>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</si>
  <si>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</si>
  <si>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</si>
  <si>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</si>
  <si>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</si>
  <si>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</si>
  <si>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</si>
  <si>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</si>
  <si>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</si>
  <si>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</si>
  <si>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</si>
  <si>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</si>
  <si>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</si>
  <si>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</si>
  <si>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</si>
  <si>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</si>
  <si>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</si>
  <si>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</si>
  <si>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</si>
  <si>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</si>
  <si>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</si>
  <si>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</si>
  <si>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</si>
  <si>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</si>
  <si>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</si>
  <si>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</si>
  <si>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</si>
  <si>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</si>
  <si>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</si>
  <si>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</si>
  <si>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</si>
  <si>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</si>
  <si>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</si>
  <si>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</si>
  <si>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</si>
  <si>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</si>
  <si>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</si>
  <si>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</si>
  <si>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</si>
  <si>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</si>
  <si>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</si>
  <si>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</si>
  <si>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</si>
  <si>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</si>
  <si>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</si>
  <si>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</si>
  <si>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</si>
  <si>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</si>
  <si>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</si>
  <si>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</si>
  <si>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</si>
  <si>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</si>
  <si>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</si>
  <si>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</si>
  <si>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</si>
  <si>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</si>
  <si>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</si>
  <si>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</si>
  <si>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</si>
  <si>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</si>
  <si>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</si>
  <si>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</si>
  <si>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</si>
  <si>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</si>
  <si>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</si>
  <si>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</si>
  <si>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</si>
  <si>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</si>
  <si>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</si>
  <si>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</si>
  <si>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</si>
  <si>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</si>
  <si>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</si>
  <si>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</si>
  <si>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</si>
  <si>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</si>
  <si>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</si>
  <si>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</si>
  <si>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</si>
  <si>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</si>
  <si>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</si>
  <si>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</si>
  <si>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</si>
  <si>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</si>
  <si>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</si>
  <si>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</si>
  <si>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</si>
  <si>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</si>
  <si>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</si>
  <si>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</si>
  <si>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</si>
  <si>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</si>
  <si>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</si>
  <si>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</si>
  <si>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</si>
  <si>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</si>
  <si>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</si>
  <si>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</si>
  <si>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</si>
  <si>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</si>
  <si>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</si>
  <si>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</si>
  <si>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</si>
  <si>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</si>
  <si>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</si>
  <si>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</si>
  <si>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</si>
  <si>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</si>
  <si>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</si>
  <si>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</si>
  <si>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</si>
  <si>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</si>
  <si>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</si>
  <si>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</si>
  <si>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</si>
  <si>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</si>
  <si>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</si>
  <si>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</si>
  <si>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</si>
  <si>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</si>
  <si>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</si>
  <si>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</si>
  <si>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</si>
  <si>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</si>
  <si>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</si>
  <si>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</si>
  <si>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</si>
  <si>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</si>
  <si>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</si>
  <si>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</si>
  <si>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</si>
  <si>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</si>
  <si>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</si>
  <si>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</si>
  <si>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</si>
  <si>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</si>
  <si>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</si>
  <si>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</si>
  <si>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</si>
  <si>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</si>
  <si>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</si>
  <si>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</si>
  <si>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</si>
  <si>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</si>
  <si>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</si>
  <si>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</si>
  <si>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</si>
  <si>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</si>
  <si>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</si>
  <si>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</si>
  <si>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</si>
  <si>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</si>
  <si>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</si>
  <si>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</si>
  <si>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</si>
  <si>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</si>
  <si>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</si>
  <si>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</si>
  <si>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</si>
  <si>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</si>
  <si>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</si>
  <si>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</si>
  <si>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</si>
  <si>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</si>
  <si>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</si>
  <si>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</si>
  <si>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</si>
  <si>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</si>
  <si>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</si>
  <si>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</si>
  <si>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</si>
  <si>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</si>
  <si>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</si>
  <si>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</si>
  <si>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</si>
  <si>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</si>
  <si>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</si>
  <si>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</si>
  <si>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</si>
  <si>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</si>
  <si>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</si>
  <si>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</si>
  <si>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</si>
  <si>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</si>
  <si>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</si>
  <si>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</si>
  <si>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</si>
  <si>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</si>
  <si>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</si>
  <si>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</si>
  <si>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</si>
  <si>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</si>
  <si>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</si>
  <si>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</si>
  <si>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</si>
  <si>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</si>
  <si>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</si>
  <si>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</si>
  <si>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</si>
  <si>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</si>
  <si>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</si>
  <si>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</si>
  <si>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</si>
  <si>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</si>
  <si>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</si>
  <si>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</si>
  <si>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</si>
  <si>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</si>
  <si>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</si>
  <si>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</si>
  <si>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</si>
  <si>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</si>
  <si>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</si>
  <si>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</si>
  <si>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</si>
  <si>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</si>
  <si>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</si>
  <si>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</si>
  <si>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</si>
  <si>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</si>
  <si>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</si>
  <si>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</si>
  <si>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</si>
  <si>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</si>
  <si>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</si>
  <si>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</si>
  <si>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</si>
  <si>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</si>
  <si>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</si>
  <si>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</si>
  <si>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</si>
  <si>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</si>
  <si>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</si>
  <si>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</si>
  <si>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</si>
  <si>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</si>
  <si>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</si>
  <si>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</si>
  <si>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</si>
  <si>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</si>
  <si>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</si>
  <si>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</si>
  <si>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</si>
  <si>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</si>
  <si>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</si>
  <si>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</si>
  <si>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</si>
  <si>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</si>
  <si>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</si>
  <si>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</si>
  <si>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</si>
  <si>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</si>
  <si>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</si>
  <si>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</si>
  <si>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</si>
  <si>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</si>
  <si>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</si>
  <si>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</si>
  <si>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</si>
  <si>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</si>
  <si>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</si>
  <si>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</si>
  <si>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</si>
  <si>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</si>
  <si>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</si>
  <si>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</si>
  <si>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</si>
  <si>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</si>
  <si>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</si>
  <si>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</si>
  <si>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</si>
  <si>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</si>
  <si>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</si>
  <si>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</si>
  <si>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</si>
  <si>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</si>
  <si>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</si>
  <si>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</si>
  <si>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</si>
  <si>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</si>
  <si>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</si>
  <si>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</si>
  <si>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</si>
  <si>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</si>
  <si>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</si>
  <si>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</si>
  <si>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</si>
  <si>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</si>
  <si>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</si>
  <si>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</si>
  <si>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</si>
  <si>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</si>
  <si>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</si>
  <si>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</si>
  <si>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</si>
  <si>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</si>
  <si>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</si>
  <si>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</si>
  <si>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</si>
  <si>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</si>
  <si>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</si>
  <si>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</si>
  <si>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</si>
  <si>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</si>
  <si>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</si>
  <si>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</si>
  <si>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</si>
  <si>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</si>
  <si>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</si>
  <si>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</si>
  <si>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</si>
  <si>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</si>
  <si>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</si>
  <si>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</si>
  <si>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</si>
  <si>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</si>
  <si>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</si>
  <si>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</si>
  <si>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</si>
  <si>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</si>
  <si>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</si>
  <si>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</si>
  <si>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</si>
  <si>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</si>
  <si>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</si>
  <si>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</si>
  <si>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</si>
  <si>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</si>
  <si>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</si>
  <si>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</si>
  <si>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</si>
  <si>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</si>
  <si>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</si>
  <si>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</si>
  <si>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</si>
  <si>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</si>
  <si>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</si>
  <si>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</si>
  <si>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</si>
  <si>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</si>
  <si>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</si>
  <si>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</si>
  <si>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</si>
  <si>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</si>
  <si>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</si>
  <si>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</si>
  <si>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</si>
  <si>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</si>
  <si>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</si>
  <si>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</si>
  <si>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</si>
  <si>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</si>
  <si>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</si>
  <si>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</si>
  <si>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</si>
  <si>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</si>
  <si>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</si>
  <si>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</si>
  <si>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</si>
  <si>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</si>
  <si>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</si>
  <si>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</si>
  <si>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</si>
  <si>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</si>
  <si>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</si>
  <si>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</si>
  <si>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</si>
  <si>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</si>
  <si>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</si>
  <si>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</si>
  <si>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</si>
  <si>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</si>
  <si>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</si>
  <si>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</si>
  <si>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</si>
  <si>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</si>
  <si>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</si>
  <si>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</si>
  <si>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</si>
  <si>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</si>
  <si>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</si>
  <si>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</si>
  <si>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</si>
  <si>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</si>
  <si>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</si>
  <si>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</si>
  <si>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</si>
  <si>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</si>
  <si>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</si>
  <si>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</si>
  <si>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</si>
  <si>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</si>
  <si>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</si>
  <si>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</si>
  <si>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</si>
  <si>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</si>
  <si>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</si>
  <si>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</si>
  <si>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</si>
  <si>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</si>
  <si>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</si>
  <si>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</si>
  <si>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</si>
  <si>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</si>
  <si>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</si>
  <si>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</si>
  <si>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</si>
  <si>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</si>
  <si>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</si>
  <si>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</si>
  <si>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</si>
  <si>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</si>
  <si>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</si>
  <si>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</si>
  <si>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</si>
  <si>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</si>
  <si>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</si>
  <si>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</si>
  <si>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</si>
  <si>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</si>
  <si>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</si>
  <si>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</si>
  <si>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</si>
  <si>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</si>
  <si>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</si>
  <si>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</si>
  <si>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</si>
  <si>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</si>
  <si>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</si>
  <si>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</si>
  <si>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</si>
  <si>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</si>
  <si>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</si>
  <si>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</si>
  <si>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</si>
  <si>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</si>
  <si>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</si>
  <si>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</si>
  <si>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</si>
  <si>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</si>
  <si>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</si>
  <si>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</si>
  <si>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</si>
  <si>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</si>
  <si>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</si>
  <si>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</si>
  <si>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</si>
  <si>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</si>
  <si>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</si>
  <si>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</si>
  <si>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</si>
  <si>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</si>
  <si>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</si>
  <si>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</si>
  <si>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</si>
  <si>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</si>
  <si>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</si>
  <si>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</si>
  <si>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</si>
  <si>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</si>
  <si>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</si>
  <si>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</si>
  <si>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</si>
  <si>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</si>
  <si>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</si>
  <si>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</si>
  <si>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</si>
  <si>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</si>
  <si>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</si>
  <si>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</si>
  <si>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</si>
  <si>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</si>
  <si>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</si>
  <si>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</si>
  <si>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</si>
  <si>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</si>
  <si>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</si>
  <si>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</si>
  <si>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</si>
  <si>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</si>
  <si>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</si>
  <si>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</si>
  <si>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</si>
  <si>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</si>
  <si>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</si>
  <si>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</si>
  <si>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</si>
  <si>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</si>
  <si>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</si>
  <si>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</si>
  <si>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</si>
  <si>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</si>
  <si>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</si>
  <si>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</si>
  <si>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</si>
  <si>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</si>
  <si>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</si>
  <si>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</si>
  <si>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</si>
  <si>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</si>
  <si>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</si>
  <si>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</si>
  <si>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</si>
  <si>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</si>
  <si>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</si>
  <si>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</si>
  <si>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</si>
  <si>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</si>
  <si>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</si>
  <si>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</si>
  <si>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</si>
  <si>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</si>
  <si>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</si>
  <si>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</si>
  <si>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</si>
  <si>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</si>
  <si>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</si>
  <si>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</si>
  <si>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</si>
  <si>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</si>
  <si>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</si>
  <si>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</si>
  <si>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</si>
  <si>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</si>
  <si>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</si>
  <si>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</si>
  <si>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</si>
  <si>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</si>
  <si>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</si>
  <si>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</si>
  <si>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</si>
  <si>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</si>
  <si>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</si>
  <si>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</si>
  <si>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</si>
  <si>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</si>
  <si>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</si>
  <si>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</si>
  <si>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</si>
  <si>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</si>
  <si>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</si>
  <si>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</si>
  <si>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</si>
  <si>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</si>
  <si>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</si>
  <si>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</si>
  <si>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</si>
  <si>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</si>
  <si>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</si>
  <si>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</si>
  <si>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</si>
  <si>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</si>
  <si>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</si>
  <si>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</si>
  <si>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</si>
  <si>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</si>
  <si>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</si>
  <si>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</si>
  <si>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</si>
  <si>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</si>
  <si>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</si>
  <si>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</si>
  <si>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</si>
  <si>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</si>
  <si>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</si>
  <si>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</si>
  <si>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</si>
  <si>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</si>
  <si>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</si>
  <si>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</si>
  <si>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</si>
  <si>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</si>
  <si>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</si>
  <si>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</si>
  <si>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</si>
  <si>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</si>
  <si>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</si>
  <si>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</si>
  <si>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</si>
  <si>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</si>
  <si>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</si>
  <si>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</si>
  <si>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</si>
  <si>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</si>
  <si>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</si>
  <si>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</si>
  <si>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</si>
  <si>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</si>
  <si>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</si>
  <si>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</si>
  <si>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</si>
  <si>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</si>
  <si>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</si>
  <si>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</si>
  <si>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</si>
  <si>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</si>
  <si>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</si>
  <si>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</si>
  <si>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</si>
  <si>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</si>
  <si>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</si>
  <si>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</si>
  <si>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</si>
  <si>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</si>
  <si>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</si>
  <si>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</si>
  <si>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</si>
  <si>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</si>
  <si>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</si>
  <si>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</si>
  <si>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</si>
  <si>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</si>
  <si>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</si>
  <si>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</si>
  <si>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</si>
  <si>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</si>
  <si>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</si>
  <si>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</si>
  <si>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</si>
  <si>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</si>
  <si>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</si>
  <si>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</si>
  <si>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</si>
  <si>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</si>
  <si>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</si>
  <si>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</si>
  <si>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</si>
  <si>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</si>
  <si>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</si>
  <si>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</si>
  <si>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</si>
  <si>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</si>
  <si>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</si>
  <si>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</si>
  <si>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</si>
  <si>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</si>
  <si>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</si>
  <si>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</si>
  <si>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</si>
  <si>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</si>
  <si>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</si>
  <si>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</si>
  <si>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</si>
  <si>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</si>
  <si>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</si>
  <si>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</si>
  <si>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</si>
  <si>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</si>
  <si>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</si>
  <si>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</si>
  <si>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</si>
  <si>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</si>
  <si>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</si>
  <si>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</si>
  <si>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</si>
  <si>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</si>
  <si>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</si>
  <si>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</si>
  <si>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</si>
  <si>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</si>
  <si>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</si>
  <si>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</si>
  <si>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</si>
  <si>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</si>
  <si>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</si>
  <si>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</si>
  <si>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</si>
  <si>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</si>
  <si>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</si>
  <si>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</si>
  <si>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</si>
  <si>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</si>
  <si>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</si>
  <si>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</si>
  <si>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</si>
  <si>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</si>
  <si>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</si>
  <si>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</si>
  <si>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</si>
  <si>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</si>
  <si>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</si>
  <si>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</si>
  <si>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</si>
  <si>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</si>
  <si>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</si>
  <si>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</si>
  <si>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</si>
  <si>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</si>
  <si>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</si>
  <si>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</si>
  <si>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</si>
  <si>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</si>
  <si>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</si>
  <si>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</si>
  <si>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</si>
  <si>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</si>
  <si>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</si>
  <si>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</si>
  <si>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</si>
  <si>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</si>
  <si>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</si>
  <si>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</si>
  <si>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</si>
  <si>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</si>
  <si>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</si>
  <si>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</si>
  <si>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</si>
  <si>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</si>
  <si>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</si>
  <si>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</si>
  <si>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</si>
  <si>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</si>
  <si>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</si>
  <si>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</si>
  <si>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</si>
  <si>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</si>
  <si>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</si>
  <si>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</si>
  <si>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</si>
  <si>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</si>
  <si>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</si>
  <si>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</si>
  <si>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</si>
  <si>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</si>
  <si>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</si>
  <si>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</si>
  <si>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</si>
  <si>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</si>
  <si>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</si>
  <si>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</si>
  <si>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</si>
  <si>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</si>
  <si>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</si>
  <si>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</si>
  <si>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</si>
  <si>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</si>
  <si>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</si>
  <si>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</si>
  <si>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</si>
  <si>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</si>
  <si>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</si>
  <si>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</si>
  <si>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</si>
  <si>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</si>
  <si>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</si>
  <si>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</si>
  <si>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</si>
  <si>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</si>
  <si>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</si>
  <si>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</si>
  <si>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</si>
  <si>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</si>
  <si>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</si>
  <si>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</si>
  <si>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</si>
  <si>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</si>
  <si>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</si>
  <si>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</si>
  <si>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</si>
  <si>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</si>
  <si>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</si>
  <si>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</si>
  <si>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</si>
  <si>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</si>
  <si>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</si>
  <si>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</si>
  <si>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</si>
  <si>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</si>
  <si>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</si>
  <si>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</si>
  <si>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</si>
  <si>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</si>
  <si>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</si>
  <si>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</si>
  <si>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</si>
  <si>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</si>
  <si>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</si>
  <si>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</si>
  <si>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</si>
  <si>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</si>
  <si>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</si>
  <si>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</si>
  <si>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</si>
  <si>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</si>
  <si>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</si>
  <si>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</si>
  <si>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</si>
  <si>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</si>
  <si>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</si>
  <si>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</si>
  <si>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</si>
  <si>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</si>
  <si>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</si>
  <si>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</si>
  <si>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</si>
  <si>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</si>
  <si>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</si>
  <si>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</si>
  <si>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</si>
  <si>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</si>
  <si>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</si>
  <si>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</si>
  <si>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</si>
  <si>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</si>
  <si>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</si>
  <si>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</si>
  <si>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</si>
  <si>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</si>
  <si>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</si>
  <si>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</si>
  <si>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</si>
  <si>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</si>
  <si>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</si>
  <si>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</si>
  <si>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</si>
  <si>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</si>
  <si>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</si>
  <si>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</si>
  <si>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</si>
  <si>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</si>
  <si>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</si>
  <si>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</si>
  <si>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</si>
  <si>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</si>
  <si>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</si>
  <si>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</si>
  <si>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</si>
  <si>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</si>
  <si>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</si>
  <si>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</si>
  <si>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</si>
  <si>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</si>
  <si>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</si>
  <si>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</si>
  <si>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</si>
  <si>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</si>
  <si>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</si>
  <si>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</si>
  <si>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</si>
  <si>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</si>
  <si>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</si>
  <si>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</si>
  <si>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</si>
  <si>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</si>
  <si>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</si>
  <si>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</si>
  <si>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</si>
  <si>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</si>
  <si>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</si>
  <si>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</si>
  <si>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</si>
  <si>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</si>
  <si>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</si>
  <si>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</si>
  <si>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</si>
  <si>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</si>
  <si>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</si>
  <si>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</si>
  <si>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</si>
  <si>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</si>
  <si>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</si>
  <si>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</si>
  <si>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</si>
  <si>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</si>
  <si>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</si>
  <si>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</si>
  <si>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</si>
  <si>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</si>
  <si>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</si>
  <si>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</si>
  <si>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</si>
  <si>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</si>
  <si>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</si>
  <si>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</si>
  <si>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</si>
  <si>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</si>
  <si>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</si>
  <si>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</si>
  <si>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</si>
  <si>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</si>
  <si>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</si>
  <si>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</si>
  <si>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</si>
  <si>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</si>
  <si>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</si>
  <si>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</si>
  <si>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</si>
  <si>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</si>
  <si>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</si>
  <si>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</si>
  <si>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</si>
  <si>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</si>
  <si>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</si>
  <si>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</si>
  <si>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</si>
  <si>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</si>
  <si>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</si>
  <si>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</si>
  <si>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</si>
  <si>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</si>
  <si>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</si>
  <si>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</si>
  <si>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</si>
  <si>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</si>
  <si>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</si>
  <si>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</si>
  <si>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</si>
  <si>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</si>
  <si>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</si>
  <si>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</si>
  <si>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</si>
  <si>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</si>
  <si>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</si>
  <si>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</si>
  <si>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</si>
  <si>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</si>
  <si>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</si>
  <si>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</si>
  <si>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</si>
  <si>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</si>
  <si>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</si>
  <si>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</si>
  <si>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</si>
  <si>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</si>
  <si>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</si>
  <si>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</si>
  <si>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</si>
  <si>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</si>
  <si>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</si>
  <si>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</si>
  <si>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</si>
  <si>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</si>
  <si>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</si>
  <si>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</si>
  <si>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</si>
  <si>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</si>
  <si>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</si>
  <si>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</si>
  <si>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</si>
  <si>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</si>
  <si>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</si>
  <si>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</si>
  <si>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</si>
  <si>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</si>
  <si>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</si>
  <si>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</si>
  <si>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</si>
  <si>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</si>
  <si>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</si>
  <si>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</si>
  <si>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</si>
  <si>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</si>
  <si>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</si>
  <si>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</si>
  <si>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</si>
  <si>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</si>
  <si>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</si>
  <si>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</si>
  <si>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</si>
  <si>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</si>
  <si>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</si>
  <si>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</si>
  <si>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</si>
  <si>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</si>
  <si>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</si>
  <si>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</si>
  <si>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</si>
  <si>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</si>
  <si>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</si>
  <si>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</si>
  <si>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</si>
  <si>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</si>
  <si>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</si>
  <si>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</si>
  <si>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</si>
  <si>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</si>
  <si>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</si>
  <si>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</si>
  <si>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</si>
  <si>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</si>
  <si>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</si>
  <si>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</si>
  <si>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</si>
  <si>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</si>
  <si>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</si>
  <si>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</si>
  <si>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</si>
  <si>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</si>
  <si>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</si>
  <si>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</si>
  <si>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</si>
  <si>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</si>
  <si>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</si>
  <si>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</si>
  <si>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</si>
  <si>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</si>
  <si>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</si>
  <si>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</si>
  <si>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</si>
  <si>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</si>
  <si>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</si>
  <si>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</si>
  <si>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</si>
  <si>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</si>
  <si>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</si>
  <si>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</si>
  <si>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</si>
  <si>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</si>
  <si>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</si>
  <si>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</si>
  <si>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</si>
  <si>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</si>
  <si>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</si>
  <si>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</si>
  <si>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</si>
  <si>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</si>
  <si>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</si>
  <si>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</si>
  <si>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</si>
  <si>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</si>
  <si>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</si>
  <si>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</si>
  <si>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</si>
  <si>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</si>
  <si>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</si>
  <si>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</si>
  <si>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</si>
  <si>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</si>
  <si>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</si>
  <si>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</si>
  <si>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</si>
  <si>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</si>
  <si>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</si>
  <si>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</si>
  <si>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</si>
  <si>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</si>
  <si>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</si>
  <si>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</si>
  <si>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</si>
  <si>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</si>
  <si>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</si>
  <si>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</si>
  <si>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</si>
  <si>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</si>
  <si>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</si>
  <si>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</si>
  <si>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</si>
  <si>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</si>
  <si>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</si>
  <si>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</si>
  <si>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</si>
  <si>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</si>
  <si>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</si>
  <si>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</si>
  <si>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</si>
  <si>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</si>
  <si>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</si>
  <si>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</si>
  <si>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</si>
  <si>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</si>
  <si>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</si>
  <si>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</si>
  <si>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</si>
  <si>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</si>
  <si>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</si>
  <si>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</si>
  <si>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</si>
  <si>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</si>
  <si>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</si>
  <si>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</si>
  <si>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</si>
  <si>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</si>
  <si>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</si>
  <si>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</si>
  <si>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</si>
  <si>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</si>
  <si>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</si>
  <si>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</si>
  <si>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</si>
  <si>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</si>
  <si>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</si>
  <si>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</si>
  <si>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</si>
  <si>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</si>
  <si>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</si>
  <si>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</si>
  <si>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</si>
  <si>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</si>
  <si>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</si>
  <si>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</si>
  <si>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</si>
  <si>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</si>
  <si>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</si>
  <si>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</si>
  <si>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</si>
  <si>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</si>
  <si>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</si>
  <si>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</si>
  <si>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</si>
  <si>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</si>
  <si>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</si>
  <si>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</si>
  <si>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</si>
  <si>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</si>
  <si>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</si>
  <si>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</si>
  <si>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</si>
  <si>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</si>
  <si>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</si>
  <si>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</si>
  <si>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</si>
  <si>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</si>
  <si>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</si>
  <si>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</si>
  <si>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</si>
  <si>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</si>
  <si>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</si>
  <si>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</si>
  <si>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</si>
  <si>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</si>
  <si>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</si>
  <si>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</si>
  <si>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</si>
  <si>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</si>
  <si>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</si>
  <si>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</si>
  <si>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</si>
  <si>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</si>
  <si>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</si>
  <si>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</si>
  <si>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</si>
  <si>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</si>
  <si>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</si>
  <si>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</si>
  <si>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</si>
  <si>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</si>
  <si>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</si>
  <si>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</si>
  <si>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</si>
  <si>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</si>
  <si>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</si>
  <si>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</si>
  <si>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</si>
  <si>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</si>
  <si>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</si>
  <si>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</si>
  <si>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</si>
  <si>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</si>
  <si>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</si>
  <si>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</si>
  <si>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</si>
  <si>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</si>
  <si>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</si>
  <si>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</si>
  <si>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</si>
  <si>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</si>
  <si>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</si>
  <si>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</si>
  <si>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</si>
  <si>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</si>
  <si>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</si>
  <si>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</si>
  <si>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</si>
  <si>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</si>
  <si>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</si>
  <si>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</si>
  <si>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</si>
  <si>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</si>
  <si>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</si>
  <si>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</si>
  <si>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</si>
  <si>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</si>
  <si>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</si>
  <si>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</si>
  <si>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</si>
  <si>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</si>
  <si>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</si>
  <si>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</si>
  <si>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</si>
  <si>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</si>
  <si>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</si>
  <si>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</si>
  <si>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</si>
  <si>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</si>
  <si>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</si>
  <si>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</si>
  <si>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</si>
  <si>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</si>
  <si>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</si>
  <si>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</si>
  <si>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</si>
  <si>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</si>
  <si>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</si>
  <si>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</si>
  <si>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</si>
  <si>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</si>
  <si>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</si>
  <si>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</si>
  <si>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</si>
  <si>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</si>
  <si>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</si>
  <si>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</si>
  <si>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</si>
  <si>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</si>
  <si>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</si>
  <si>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</si>
  <si>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</si>
  <si>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</si>
  <si>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</si>
  <si>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</si>
  <si>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</si>
  <si>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</si>
  <si>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</si>
  <si>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</si>
  <si>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</si>
  <si>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</si>
  <si>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</si>
  <si>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</si>
  <si>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</si>
  <si>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</si>
  <si>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</si>
  <si>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</si>
  <si>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</si>
  <si>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</si>
  <si>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</si>
  <si>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</si>
  <si>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</si>
  <si>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</si>
  <si>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</si>
  <si>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</si>
  <si>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</si>
  <si>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</si>
  <si>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</si>
  <si>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</si>
  <si>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</si>
  <si>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</si>
  <si>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</si>
  <si>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</si>
  <si>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</si>
  <si>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</si>
  <si>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</si>
  <si>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</si>
  <si>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</si>
  <si>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</si>
  <si>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</si>
  <si>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</si>
  <si>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</si>
  <si>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</si>
  <si>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</si>
  <si>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</si>
  <si>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</si>
  <si>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</si>
  <si>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</si>
  <si>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</si>
  <si>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</si>
  <si>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</si>
  <si>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</si>
  <si>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</si>
  <si>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</si>
  <si>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</si>
  <si>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</si>
  <si>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</si>
  <si>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</si>
  <si>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</si>
  <si>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</si>
  <si>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</si>
  <si>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</si>
  <si>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</si>
  <si>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</si>
  <si>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</si>
  <si>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</si>
  <si>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</si>
  <si>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</si>
  <si>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</si>
  <si>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</si>
  <si>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</si>
  <si>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</si>
  <si>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</si>
  <si>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</si>
  <si>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</si>
  <si>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</si>
  <si>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</si>
  <si>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</si>
  <si>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</si>
  <si>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</si>
  <si>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</si>
  <si>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</si>
  <si>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</si>
  <si>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</si>
  <si>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</si>
  <si>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</si>
  <si>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</si>
  <si>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</si>
  <si>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</si>
  <si>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</si>
  <si>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</si>
  <si>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</si>
  <si>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</si>
  <si>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</si>
  <si>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</si>
  <si>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</si>
  <si>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</si>
  <si>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</si>
  <si>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</si>
  <si>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</si>
  <si>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</si>
  <si>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</si>
  <si>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</si>
  <si>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</si>
  <si>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</si>
  <si>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</si>
  <si>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</si>
  <si>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</si>
  <si>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</si>
  <si>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</si>
  <si>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</si>
  <si>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</si>
  <si>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</si>
  <si>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</si>
  <si>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</si>
  <si>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</si>
  <si>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</si>
  <si>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</si>
  <si>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</si>
  <si>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</si>
  <si>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</si>
  <si>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</si>
  <si>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</si>
  <si>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</si>
  <si>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</si>
  <si>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</si>
  <si>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</si>
  <si>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</si>
  <si>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</si>
  <si>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</si>
  <si>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</si>
  <si>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</si>
  <si>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</si>
  <si>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</si>
  <si>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</si>
  <si>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</si>
  <si>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</si>
  <si>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</si>
  <si>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</si>
  <si>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</si>
  <si>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</si>
  <si>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</si>
  <si>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</si>
  <si>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</si>
  <si>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</si>
  <si>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</si>
  <si>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</si>
  <si>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</si>
  <si>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</si>
  <si>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</si>
  <si>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</si>
  <si>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</si>
  <si>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</si>
  <si>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</si>
  <si>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</si>
  <si>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</si>
  <si>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</si>
  <si>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</si>
  <si>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</si>
  <si>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</si>
  <si>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</si>
  <si>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</si>
  <si>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</si>
  <si>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</si>
  <si>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</si>
  <si>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</si>
  <si>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</si>
  <si>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</si>
  <si>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</si>
  <si>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</si>
  <si>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</si>
  <si>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</si>
  <si>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</si>
  <si>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</si>
  <si>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</si>
  <si>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</si>
  <si>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</si>
  <si>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</si>
  <si>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</si>
  <si>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</si>
  <si>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</si>
  <si>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</si>
  <si>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</si>
  <si>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</si>
  <si>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</si>
  <si>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</si>
  <si>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</si>
  <si>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</si>
  <si>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</si>
  <si>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</si>
  <si>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</si>
  <si>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</si>
  <si>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</si>
  <si>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</si>
  <si>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</si>
  <si>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</si>
  <si>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</si>
  <si>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</si>
  <si>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</si>
  <si>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</si>
  <si>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</si>
  <si>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</si>
  <si>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</si>
  <si>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</si>
  <si>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</si>
  <si>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</si>
  <si>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</si>
  <si>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</si>
  <si>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</si>
  <si>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</si>
  <si>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</si>
  <si>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</si>
  <si>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</si>
  <si>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</si>
  <si>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</si>
  <si>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</si>
  <si>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</si>
  <si>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</si>
  <si>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</si>
  <si>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</si>
  <si>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</si>
  <si>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</si>
  <si>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</si>
  <si>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</si>
  <si>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</si>
  <si>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</si>
  <si>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</si>
  <si>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</si>
  <si>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</si>
  <si>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</si>
  <si>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</si>
  <si>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</si>
  <si>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</si>
  <si>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</si>
  <si>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</si>
  <si>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</si>
  <si>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</si>
  <si>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</si>
  <si>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</si>
  <si>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</si>
  <si>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</si>
  <si>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</si>
  <si>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</si>
  <si>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</si>
  <si>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</si>
  <si>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</si>
  <si>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</si>
  <si>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</si>
  <si>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</si>
  <si>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</si>
  <si>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</si>
  <si>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</si>
  <si>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</si>
  <si>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</si>
  <si>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</si>
  <si>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</si>
  <si>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</si>
  <si>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</si>
  <si>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</si>
  <si>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</si>
  <si>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</si>
  <si>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</si>
  <si>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</si>
  <si>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</si>
  <si>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</si>
  <si>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</si>
  <si>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</si>
  <si>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</si>
  <si>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</si>
  <si>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</si>
  <si>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</si>
  <si>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</si>
  <si>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</si>
  <si>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</si>
  <si>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</si>
  <si>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</si>
  <si>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</si>
  <si>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</si>
  <si>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</si>
  <si>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</si>
  <si>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</si>
  <si>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</si>
  <si>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</si>
  <si>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</si>
  <si>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</si>
  <si>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</si>
  <si>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</si>
  <si>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</si>
  <si>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</si>
  <si>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</si>
  <si>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</si>
  <si>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</si>
  <si>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</si>
  <si>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</si>
  <si>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</si>
  <si>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</si>
  <si>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</si>
  <si>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</si>
  <si>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</si>
  <si>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</si>
  <si>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</si>
  <si>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</si>
  <si>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</si>
  <si>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</si>
  <si>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</si>
  <si>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</si>
  <si>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</si>
  <si>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</si>
  <si>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</si>
  <si>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</si>
  <si>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</si>
  <si>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</si>
  <si>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</si>
  <si>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</si>
  <si>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</si>
  <si>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</si>
  <si>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</si>
  <si>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</si>
  <si>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</si>
  <si>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</si>
  <si>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</si>
  <si>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</si>
  <si>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</si>
  <si>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</si>
  <si>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</si>
  <si>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</si>
  <si>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</si>
  <si>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</si>
  <si>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</si>
  <si>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</si>
  <si>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</si>
  <si>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</si>
  <si>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</si>
  <si>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</si>
  <si>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</si>
  <si>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</si>
  <si>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</si>
  <si>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</si>
  <si>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</si>
  <si>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</si>
  <si>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</si>
  <si>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</si>
  <si>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</si>
  <si>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</si>
  <si>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</si>
  <si>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</si>
  <si>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</si>
  <si>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</si>
  <si>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</si>
  <si>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</si>
  <si>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</si>
  <si>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</si>
  <si>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</si>
  <si>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</si>
  <si>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</si>
  <si>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</si>
  <si>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</si>
  <si>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</si>
  <si>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</si>
  <si>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</si>
  <si>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</si>
  <si>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</si>
  <si>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</si>
  <si>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</si>
  <si>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</si>
  <si>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</si>
  <si>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</si>
  <si>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</si>
  <si>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</si>
  <si>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</si>
  <si>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</si>
  <si>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</si>
  <si>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</si>
  <si>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</si>
  <si>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</si>
  <si>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</si>
  <si>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</si>
  <si>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</si>
  <si>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</si>
  <si>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</si>
  <si>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</si>
  <si>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</si>
  <si>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</si>
  <si>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</si>
  <si>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</si>
  <si>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</si>
  <si>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</si>
  <si>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</si>
  <si>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</si>
  <si>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</si>
  <si>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</si>
  <si>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</si>
  <si>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</si>
  <si>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</si>
  <si>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</si>
  <si>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</si>
  <si>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</si>
  <si>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</si>
  <si>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</si>
  <si>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</si>
  <si>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</si>
  <si>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</si>
  <si>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</si>
  <si>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</si>
  <si>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</si>
  <si>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</si>
  <si>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</si>
  <si>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</si>
  <si>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</si>
  <si>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</si>
  <si>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</si>
  <si>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</si>
  <si>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</si>
  <si>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</si>
  <si>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</si>
  <si>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</si>
  <si>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</si>
  <si>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</si>
  <si>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</si>
  <si>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</si>
  <si>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</si>
  <si>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</si>
  <si>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</si>
  <si>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</si>
  <si>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</si>
  <si>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</si>
  <si>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</si>
  <si>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</si>
  <si>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</si>
  <si>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</si>
  <si>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</si>
  <si>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</si>
  <si>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</si>
  <si>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</si>
  <si>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</si>
  <si>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</si>
  <si>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</si>
  <si>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</si>
  <si>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</si>
  <si>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</si>
  <si>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</si>
  <si>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</si>
  <si>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</si>
  <si>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</si>
  <si>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</si>
  <si>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</si>
  <si>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</si>
  <si>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</si>
  <si>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</si>
  <si>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</si>
  <si>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</si>
  <si>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</si>
  <si>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</si>
  <si>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</si>
  <si>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</si>
  <si>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</si>
  <si>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</si>
  <si>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</si>
  <si>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</si>
  <si>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</si>
  <si>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</si>
  <si>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</si>
  <si>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</si>
  <si>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</si>
  <si>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</si>
  <si>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</si>
  <si>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</si>
  <si>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</si>
  <si>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</si>
  <si>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</si>
  <si>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</si>
  <si>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</si>
  <si>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</si>
  <si>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</si>
  <si>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</si>
  <si>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</si>
  <si>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</si>
  <si>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</si>
  <si>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</si>
  <si>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</si>
  <si>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</si>
  <si>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</si>
  <si>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</si>
  <si>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</si>
  <si>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</si>
  <si>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</si>
  <si>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</si>
  <si>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</si>
  <si>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</si>
  <si>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</si>
  <si>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</si>
  <si>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</si>
  <si>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</si>
  <si>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</si>
  <si>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</si>
  <si>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</si>
  <si>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</si>
  <si>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</si>
  <si>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</si>
  <si>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</si>
  <si>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</si>
  <si>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</si>
  <si>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</si>
  <si>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</si>
  <si>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</si>
  <si>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</si>
  <si>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</si>
  <si>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</si>
  <si>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</si>
  <si>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</si>
  <si>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</si>
  <si>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</si>
  <si>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</si>
  <si>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</si>
  <si>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</si>
  <si>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</si>
  <si>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</si>
  <si>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</si>
  <si>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</si>
  <si>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</si>
  <si>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</si>
  <si>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</si>
  <si>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</si>
  <si>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</si>
  <si>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</si>
  <si>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</si>
  <si>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</si>
  <si>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</si>
  <si>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</si>
  <si>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</si>
  <si>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</si>
  <si>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</si>
  <si>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</si>
  <si>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</si>
  <si>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</si>
  <si>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</si>
  <si>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</si>
  <si>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</si>
  <si>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</si>
  <si>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</si>
  <si>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</si>
  <si>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</si>
  <si>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</si>
  <si>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</si>
  <si>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</si>
  <si>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</si>
  <si>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</si>
  <si>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</si>
  <si>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</si>
  <si>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</si>
  <si>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</si>
  <si>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</si>
  <si>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</si>
  <si>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</si>
  <si>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</si>
  <si>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</si>
  <si>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</si>
  <si>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</si>
  <si>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</si>
  <si>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</si>
  <si>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</si>
  <si>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</si>
  <si>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</si>
  <si>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</si>
  <si>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</si>
  <si>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</si>
  <si>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</si>
  <si>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</si>
  <si>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</si>
  <si>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</si>
  <si>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</si>
  <si>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</si>
  <si>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</si>
  <si>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</si>
  <si>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</si>
  <si>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</si>
  <si>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</si>
  <si>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</si>
  <si>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</si>
  <si>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</si>
  <si>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</si>
  <si>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</si>
  <si>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</si>
  <si>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</si>
  <si>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</si>
  <si>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</si>
  <si>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</si>
  <si>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</si>
  <si>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</si>
  <si>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</si>
  <si>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</si>
  <si>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</si>
  <si>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</si>
  <si>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</si>
  <si>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</si>
  <si>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</si>
  <si>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</si>
  <si>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</si>
  <si>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</si>
  <si>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</si>
  <si>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</si>
  <si>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</si>
  <si>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</si>
  <si>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</si>
  <si>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</si>
  <si>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</si>
  <si>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</si>
  <si>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</si>
  <si>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</si>
  <si>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</si>
  <si>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</si>
  <si>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</si>
  <si>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</si>
  <si>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</si>
  <si>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</si>
  <si>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</si>
  <si>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</si>
  <si>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</si>
  <si>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</si>
  <si>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</si>
  <si>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</si>
  <si>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</si>
  <si>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</si>
  <si>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</si>
  <si>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</si>
  <si>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</si>
  <si>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</si>
  <si>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</si>
  <si>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</si>
  <si>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</si>
  <si>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</si>
  <si>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</si>
  <si>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</si>
  <si>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</si>
  <si>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</si>
  <si>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</si>
  <si>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</si>
  <si>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</si>
  <si>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</si>
  <si>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</si>
  <si>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</si>
  <si>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</si>
  <si>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</si>
  <si>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</si>
  <si>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</si>
  <si>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</si>
  <si>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</si>
  <si>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</si>
  <si>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</si>
  <si>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</si>
  <si>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</si>
  <si>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</si>
  <si>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</si>
  <si>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</si>
  <si>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</si>
  <si>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</si>
  <si>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</si>
  <si>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</si>
  <si>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</si>
  <si>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</si>
  <si>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</si>
  <si>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</si>
  <si>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</si>
  <si>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</si>
  <si>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</si>
  <si>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</si>
  <si>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</si>
  <si>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</si>
  <si>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</si>
  <si>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</si>
  <si>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</si>
  <si>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</si>
  <si>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</si>
  <si>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</si>
  <si>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</si>
  <si>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</si>
  <si>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</si>
  <si>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</si>
  <si>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</si>
  <si>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</si>
  <si>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</si>
  <si>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</si>
  <si>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</si>
  <si>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</si>
  <si>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</si>
  <si>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</si>
  <si>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</si>
  <si>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</si>
  <si>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</si>
  <si>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</si>
  <si>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</si>
  <si>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</si>
  <si>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</si>
  <si>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</si>
  <si>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</si>
  <si>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</si>
  <si>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</si>
  <si>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</si>
  <si>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</si>
  <si>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</si>
  <si>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</si>
  <si>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</si>
  <si>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</si>
  <si>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</si>
  <si>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</si>
  <si>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</si>
  <si>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</si>
  <si>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</si>
  <si>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</si>
  <si>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</si>
  <si>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</si>
  <si>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</si>
  <si>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</si>
  <si>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</si>
  <si>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</si>
  <si>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</si>
  <si>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</si>
  <si>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</si>
  <si>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</si>
  <si>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</si>
  <si>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</si>
  <si>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</si>
  <si>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</si>
  <si>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</si>
  <si>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</si>
  <si>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</si>
  <si>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</si>
  <si>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</si>
  <si>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</si>
  <si>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</si>
  <si>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</si>
  <si>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</si>
  <si>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</si>
  <si>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</si>
  <si>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</si>
  <si>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</si>
  <si>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</si>
  <si>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</si>
  <si>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</si>
  <si>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</si>
  <si>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</si>
  <si>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</si>
  <si>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</si>
  <si>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</si>
  <si>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</si>
  <si>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</si>
  <si>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</si>
  <si>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</si>
  <si>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</si>
  <si>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</si>
  <si>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</si>
  <si>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</si>
  <si>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</si>
  <si>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</si>
  <si>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</si>
  <si>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</si>
  <si>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</si>
  <si>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</si>
  <si>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</si>
  <si>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</si>
  <si>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</si>
  <si>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</si>
  <si>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</si>
  <si>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</si>
  <si>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</si>
  <si>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</si>
  <si>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</si>
  <si>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</si>
  <si>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</si>
  <si>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</si>
  <si>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</si>
  <si>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</si>
  <si>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</si>
  <si>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</si>
  <si>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</si>
  <si>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</si>
  <si>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</si>
  <si>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</si>
  <si>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</si>
  <si>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</si>
  <si>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</si>
  <si>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</si>
  <si>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</si>
  <si>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</si>
  <si>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</si>
  <si>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</si>
  <si>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</si>
  <si>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</si>
  <si>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</si>
  <si>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</si>
  <si>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</si>
  <si>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</si>
  <si>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</si>
  <si>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</si>
  <si>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</si>
  <si>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</si>
  <si>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</si>
  <si>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</si>
  <si>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</si>
  <si>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</si>
  <si>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</si>
  <si>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</si>
  <si>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</si>
  <si>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</si>
  <si>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</si>
  <si>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</si>
  <si>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</si>
  <si>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</si>
  <si>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</si>
  <si>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</si>
  <si>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</si>
  <si>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</si>
  <si>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</si>
  <si>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</si>
  <si>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</si>
  <si>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</si>
  <si>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</si>
  <si>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</si>
  <si>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</si>
  <si>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</si>
  <si>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</si>
  <si>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</si>
  <si>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</si>
  <si>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</si>
  <si>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</si>
  <si>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</si>
  <si>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</si>
  <si>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</si>
  <si>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</si>
  <si>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</si>
  <si>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</si>
  <si>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</si>
  <si>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</si>
  <si>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</si>
  <si>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</si>
  <si>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</si>
  <si>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</si>
  <si>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</si>
  <si>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</si>
  <si>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</si>
  <si>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</si>
  <si>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</si>
  <si>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</si>
  <si>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</si>
  <si>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</si>
  <si>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</si>
  <si>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</si>
  <si>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</si>
  <si>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</si>
  <si>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</si>
  <si>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</si>
  <si>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</si>
  <si>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</si>
  <si>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</si>
  <si>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</si>
  <si>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</si>
  <si>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</si>
  <si>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</si>
  <si>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</si>
  <si>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</si>
  <si>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</si>
  <si>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</si>
  <si>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</si>
  <si>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</si>
  <si>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</si>
  <si>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</si>
  <si>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</si>
  <si>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</si>
  <si>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</si>
  <si>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</si>
  <si>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</si>
  <si>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</si>
  <si>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</si>
  <si>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</si>
  <si>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</si>
  <si>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</si>
  <si>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</si>
  <si>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</si>
  <si>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</si>
  <si>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</si>
  <si>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</si>
  <si>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</si>
  <si>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</si>
  <si>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</si>
  <si>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</si>
  <si>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</si>
  <si>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</si>
  <si>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</si>
  <si>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</si>
  <si>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</si>
  <si>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</si>
  <si>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</si>
  <si>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</si>
  <si>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</si>
  <si>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</si>
  <si>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</si>
  <si>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</si>
  <si>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</si>
  <si>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</si>
  <si>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</si>
  <si>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</si>
  <si>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</si>
  <si>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</si>
  <si>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</si>
  <si>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</si>
  <si>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</si>
  <si>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</si>
  <si>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</si>
  <si>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</si>
  <si>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</si>
  <si>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</si>
  <si>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</si>
  <si>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</si>
  <si>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</si>
  <si>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</si>
  <si>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</si>
  <si>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</si>
  <si>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</si>
  <si>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</si>
  <si>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</si>
  <si>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</si>
  <si>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</si>
  <si>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</si>
  <si>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</si>
  <si>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</si>
  <si>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</si>
  <si>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</si>
  <si>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</si>
  <si>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</si>
  <si>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</si>
  <si>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</si>
  <si>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</si>
  <si>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</si>
  <si>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</si>
  <si>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</si>
  <si>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</si>
  <si>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</si>
  <si>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</si>
  <si>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</si>
  <si>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</si>
  <si>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</si>
  <si>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</si>
  <si>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</si>
  <si>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</si>
  <si>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</si>
  <si>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</si>
  <si>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</si>
  <si>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</si>
  <si>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</si>
  <si>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</si>
  <si>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</si>
  <si>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</si>
  <si>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</si>
  <si>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</si>
  <si>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</si>
  <si>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</si>
  <si>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</si>
  <si>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</si>
  <si>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</si>
  <si>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</si>
  <si>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</si>
  <si>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</si>
  <si>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</si>
  <si>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</si>
  <si>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</si>
  <si>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</si>
  <si>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</si>
  <si>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</si>
  <si>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</si>
  <si>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</si>
  <si>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</si>
  <si>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</si>
  <si>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</si>
  <si>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</si>
  <si>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</si>
  <si>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</si>
  <si>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</si>
  <si>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</si>
  <si>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</si>
  <si>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</si>
  <si>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</si>
  <si>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</si>
  <si>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</si>
  <si>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</si>
  <si>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</si>
  <si>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</si>
  <si>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</si>
  <si>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</si>
  <si>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</si>
  <si>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</si>
  <si>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</si>
  <si>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</si>
  <si>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</si>
  <si>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</si>
  <si>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</si>
  <si>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</si>
  <si>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</si>
  <si>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</si>
  <si>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</si>
  <si>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</si>
  <si>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</si>
  <si>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</si>
  <si>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</si>
  <si>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</si>
  <si>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</si>
  <si>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</si>
  <si>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</si>
  <si>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</si>
  <si>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</si>
  <si>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</si>
  <si>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</si>
  <si>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</si>
  <si>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</si>
  <si>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</si>
  <si>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</si>
  <si>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</si>
  <si>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</si>
  <si>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</si>
  <si>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</si>
  <si>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</si>
  <si>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</si>
  <si>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</si>
  <si>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</si>
  <si>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</si>
  <si>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</si>
  <si>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</si>
  <si>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</si>
  <si>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</si>
  <si>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</si>
  <si>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</si>
  <si>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</si>
  <si>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</si>
  <si>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</si>
  <si>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</si>
  <si>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</si>
  <si>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</si>
  <si>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</si>
  <si>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</si>
  <si>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</si>
  <si>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</si>
  <si>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</si>
  <si>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</si>
  <si>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</si>
  <si>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</si>
  <si>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</si>
  <si>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</si>
  <si>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</si>
  <si>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</si>
  <si>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</si>
  <si>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</si>
  <si>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</si>
  <si>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</si>
  <si>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</si>
  <si>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</si>
  <si>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</si>
  <si>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</si>
  <si>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</si>
  <si>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</si>
  <si>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</si>
  <si>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</si>
  <si>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</si>
  <si>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</si>
  <si>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</si>
  <si>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</si>
  <si>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</si>
  <si>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</si>
  <si>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</si>
  <si>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</si>
  <si>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</si>
  <si>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</si>
  <si>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</si>
  <si>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</si>
  <si>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</si>
  <si>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</si>
  <si>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</si>
  <si>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</si>
  <si>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</si>
  <si>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</si>
  <si>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</si>
  <si>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</si>
  <si>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</si>
  <si>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</si>
  <si>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</si>
  <si>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</si>
  <si>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</si>
  <si>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</si>
  <si>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</si>
  <si>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</si>
  <si>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</si>
  <si>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</si>
  <si>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</si>
  <si>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</si>
  <si>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</si>
  <si>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</si>
  <si>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</si>
  <si>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</si>
  <si>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</si>
  <si>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</si>
  <si>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</si>
  <si>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</si>
  <si>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</si>
  <si>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</si>
  <si>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</si>
  <si>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</si>
  <si>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</si>
  <si>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</si>
  <si>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</si>
  <si>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</si>
  <si>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</si>
  <si>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</si>
  <si>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</si>
  <si>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</si>
  <si>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</si>
  <si>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</si>
  <si>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</si>
  <si>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</si>
  <si>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</si>
  <si>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</si>
  <si>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</si>
  <si>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</si>
  <si>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</si>
  <si>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</si>
  <si>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</si>
  <si>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</si>
  <si>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</si>
  <si>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</si>
  <si>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</si>
  <si>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</si>
  <si>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</si>
  <si>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</si>
  <si>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</si>
  <si>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</si>
  <si>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</si>
  <si>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</si>
  <si>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</si>
  <si>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</si>
  <si>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</si>
  <si>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</si>
  <si>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</si>
  <si>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</si>
  <si>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</si>
  <si>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</si>
  <si>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</si>
  <si>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</si>
  <si>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</si>
  <si>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</si>
  <si>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</si>
  <si>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</si>
  <si>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</si>
  <si>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</si>
  <si>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</si>
  <si>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</si>
  <si>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</si>
  <si>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</si>
  <si>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</si>
  <si>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</si>
  <si>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</si>
  <si>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</si>
  <si>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</si>
  <si>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</si>
  <si>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</si>
  <si>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</si>
  <si>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</si>
  <si>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</si>
  <si>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</si>
  <si>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</si>
  <si>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</si>
  <si>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</si>
  <si>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</si>
  <si>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</si>
  <si>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</si>
  <si>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</si>
  <si>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</si>
  <si>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</si>
  <si>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</si>
  <si>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</si>
  <si>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</si>
  <si>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</si>
  <si>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</si>
  <si>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</si>
  <si>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</si>
  <si>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</si>
  <si>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</si>
  <si>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</si>
  <si>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</si>
  <si>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</si>
  <si>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</si>
  <si>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</si>
  <si>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</si>
  <si>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</si>
  <si>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</si>
  <si>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</si>
  <si>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</si>
  <si>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</si>
  <si>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</si>
  <si>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</si>
  <si>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</si>
  <si>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</si>
  <si>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</si>
  <si>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</si>
  <si>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</si>
  <si>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</si>
  <si>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</si>
  <si>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</si>
  <si>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</si>
  <si>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</si>
  <si>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</si>
  <si>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</si>
  <si>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</si>
  <si>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</si>
  <si>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</si>
  <si>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</si>
  <si>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</si>
  <si>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</si>
  <si>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</si>
  <si>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</si>
  <si>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</si>
  <si>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</si>
  <si>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</si>
  <si>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</si>
  <si>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</si>
  <si>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</si>
  <si>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</si>
  <si>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</si>
  <si>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</si>
  <si>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</si>
  <si>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</si>
  <si>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</si>
  <si>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</si>
  <si>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</si>
  <si>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</si>
  <si>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</si>
  <si>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</si>
  <si>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</si>
  <si>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</si>
  <si>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</si>
  <si>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</si>
  <si>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</si>
  <si>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</si>
  <si>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</si>
  <si>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</si>
  <si>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</si>
  <si>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</si>
  <si>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</si>
  <si>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</si>
  <si>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</si>
  <si>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</si>
  <si>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</si>
  <si>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</si>
  <si>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</si>
  <si>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</si>
  <si>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</si>
  <si>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</si>
  <si>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</si>
  <si>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</si>
  <si>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</si>
  <si>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</si>
  <si>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</si>
  <si>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</si>
  <si>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</si>
  <si>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</si>
  <si>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</si>
  <si>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</si>
  <si>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</si>
  <si>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</si>
  <si>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</si>
  <si>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</si>
  <si>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</si>
  <si>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</si>
  <si>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</si>
  <si>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</si>
  <si>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</si>
  <si>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</si>
  <si>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</si>
  <si>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</si>
  <si>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</si>
  <si>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</si>
  <si>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</si>
  <si>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</si>
  <si>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</si>
  <si>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</si>
  <si>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</si>
  <si>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</si>
  <si>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</si>
  <si>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</si>
  <si>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</si>
  <si>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</si>
  <si>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</si>
  <si>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</si>
  <si>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</si>
  <si>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</si>
  <si>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</si>
  <si>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</si>
  <si>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</si>
  <si>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</si>
  <si>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</si>
  <si>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</si>
  <si>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</si>
  <si>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</si>
  <si>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</si>
  <si>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</si>
  <si>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</si>
  <si>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</si>
  <si>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</si>
  <si>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</si>
  <si>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</si>
  <si>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</si>
  <si>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</si>
  <si>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</si>
  <si>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</si>
  <si>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</si>
  <si>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</si>
  <si>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</si>
  <si>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</si>
  <si>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</si>
  <si>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</si>
  <si>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</si>
  <si>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</si>
  <si>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</si>
  <si>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</si>
  <si>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</si>
  <si>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</si>
  <si>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</si>
  <si>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</si>
  <si>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</si>
  <si>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</si>
  <si>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</si>
  <si>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</si>
  <si>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</si>
  <si>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</si>
  <si>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</si>
  <si>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</si>
  <si>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</si>
  <si>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</si>
  <si>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</si>
  <si>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</si>
  <si>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</si>
  <si>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</si>
  <si>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</si>
  <si>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</si>
  <si>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</si>
  <si>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</si>
  <si>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</si>
  <si>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</si>
  <si>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</si>
  <si>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</si>
  <si>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</si>
  <si>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</si>
  <si>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</si>
  <si>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</si>
  <si>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</si>
  <si>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</si>
  <si>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</si>
  <si>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</si>
  <si>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</si>
  <si>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</si>
  <si>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</si>
  <si>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</si>
  <si>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</si>
  <si>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</si>
  <si>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</si>
  <si>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</si>
  <si>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</si>
  <si>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</si>
  <si>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</si>
  <si>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</si>
  <si>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</si>
  <si>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</si>
  <si>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</si>
  <si>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</si>
  <si>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</si>
  <si>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</si>
  <si>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</si>
  <si>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</si>
  <si>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</si>
  <si>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</si>
  <si>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</si>
  <si>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</si>
  <si>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</si>
  <si>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</si>
  <si>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</si>
  <si>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</si>
  <si>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</si>
  <si>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</si>
  <si>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</si>
  <si>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</si>
  <si>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</si>
  <si>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</si>
  <si>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</si>
  <si>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</si>
  <si>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</si>
  <si>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</si>
  <si>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</si>
  <si>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</si>
  <si>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</si>
  <si>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</si>
  <si>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</si>
  <si>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</si>
  <si>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</si>
  <si>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</si>
  <si>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</si>
  <si>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</si>
  <si>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</si>
  <si>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</si>
  <si>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</si>
  <si>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</si>
  <si>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</si>
  <si>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</si>
  <si>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</si>
  <si>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</si>
  <si>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</si>
  <si>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</si>
  <si>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</si>
  <si>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</si>
  <si>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</si>
  <si>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</si>
  <si>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</si>
  <si>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</si>
  <si>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</si>
  <si>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</si>
  <si>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</si>
  <si>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</si>
  <si>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</si>
  <si>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</si>
  <si>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</si>
  <si>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</si>
  <si>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</si>
  <si>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</si>
  <si>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</si>
  <si>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</si>
  <si>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</si>
  <si>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</si>
  <si>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</si>
  <si>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</si>
  <si>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</si>
  <si>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</si>
  <si>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</si>
  <si>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</si>
  <si>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</si>
  <si>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</si>
  <si>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</si>
  <si>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</si>
  <si>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</si>
  <si>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</si>
  <si>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</si>
  <si>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</si>
  <si>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</si>
  <si>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</si>
  <si>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</si>
  <si>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</si>
  <si>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</si>
  <si>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</si>
  <si>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</si>
  <si>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</si>
  <si>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</si>
  <si>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</si>
  <si>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</si>
  <si>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</si>
  <si>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</si>
  <si>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</si>
  <si>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</si>
  <si>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</si>
  <si>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</si>
  <si>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</si>
  <si>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</si>
  <si>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</si>
  <si>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</si>
  <si>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</si>
  <si>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</si>
  <si>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</si>
  <si>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</si>
  <si>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</si>
  <si>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</si>
  <si>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</si>
  <si>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</si>
  <si>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</si>
  <si>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</si>
  <si>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</si>
  <si>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</si>
  <si>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</si>
  <si>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</si>
  <si>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</si>
  <si>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</si>
  <si>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</si>
  <si>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</si>
  <si>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</si>
  <si>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</si>
  <si>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</si>
  <si>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</si>
  <si>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</si>
  <si>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</si>
  <si>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</si>
  <si>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</si>
  <si>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</si>
  <si>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</si>
  <si>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</si>
  <si>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</si>
  <si>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</si>
  <si>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</si>
  <si>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</si>
  <si>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</si>
  <si>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</si>
  <si>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</si>
  <si>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</si>
  <si>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</si>
  <si>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</si>
  <si>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</si>
  <si>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</si>
  <si>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</si>
  <si>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</si>
  <si>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</si>
  <si>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</si>
  <si>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</si>
  <si>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</si>
  <si>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</si>
  <si>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</si>
  <si>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</si>
  <si>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</si>
  <si>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</si>
  <si>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</si>
  <si>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</si>
  <si>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</si>
  <si>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</si>
  <si>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</si>
  <si>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</si>
  <si>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</si>
  <si>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</si>
  <si>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</si>
  <si>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</si>
  <si>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</si>
  <si>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</si>
  <si>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</si>
  <si>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</si>
  <si>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</si>
  <si>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</si>
  <si>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</si>
  <si>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</si>
  <si>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</si>
  <si>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</si>
  <si>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</si>
  <si>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</si>
  <si>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</si>
  <si>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</si>
  <si>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</si>
  <si>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</si>
  <si>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</si>
  <si>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</si>
  <si>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</si>
  <si>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</si>
  <si>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</si>
  <si>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</si>
  <si>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</si>
  <si>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</si>
  <si>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</si>
  <si>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</si>
  <si>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</si>
  <si>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</si>
  <si>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</si>
  <si>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</si>
  <si>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</si>
  <si>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</si>
  <si>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</si>
  <si>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</si>
  <si>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</si>
  <si>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</si>
  <si>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</si>
  <si>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</si>
  <si>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</si>
  <si>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</si>
  <si>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</si>
  <si>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</si>
  <si>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</si>
  <si>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</si>
  <si>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</si>
  <si>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</si>
  <si>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</si>
  <si>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</si>
  <si>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</si>
  <si>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</si>
  <si>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</si>
  <si>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</si>
  <si>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</si>
  <si>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</si>
  <si>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</si>
  <si>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</si>
  <si>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</si>
  <si>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</si>
  <si>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</si>
  <si>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</si>
  <si>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</si>
  <si>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</si>
  <si>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</si>
  <si>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</si>
  <si>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</si>
  <si>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</si>
  <si>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</si>
  <si>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</si>
  <si>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</si>
  <si>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</si>
  <si>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</si>
  <si>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</si>
  <si>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</si>
  <si>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</si>
  <si>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</si>
  <si>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</si>
  <si>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</si>
  <si>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</si>
  <si>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</si>
  <si>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</si>
  <si>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</si>
  <si>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</si>
  <si>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</si>
  <si>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</si>
  <si>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</si>
  <si>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</si>
  <si>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</si>
  <si>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</si>
  <si>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</si>
  <si>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</si>
  <si>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</si>
  <si>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</si>
  <si>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</si>
  <si>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</si>
  <si>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</si>
  <si>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</si>
  <si>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</si>
  <si>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</si>
  <si>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</si>
  <si>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</si>
  <si>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</si>
  <si>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</si>
  <si>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</si>
  <si>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</si>
  <si>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</si>
  <si>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</si>
  <si>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</si>
  <si>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</si>
  <si>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</si>
  <si>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</si>
  <si>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</si>
  <si>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</si>
  <si>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</si>
  <si>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</si>
  <si>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</si>
  <si>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</si>
  <si>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</si>
  <si>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</si>
  <si>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</si>
  <si>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</si>
  <si>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</si>
  <si>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</si>
  <si>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</si>
  <si>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</si>
  <si>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</si>
  <si>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</si>
  <si>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</si>
  <si>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</si>
  <si>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</si>
  <si>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</si>
  <si>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</si>
  <si>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</si>
  <si>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</si>
  <si>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</si>
  <si>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</si>
  <si>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</si>
  <si>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</si>
  <si>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</si>
  <si>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</si>
  <si>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</si>
  <si>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</si>
  <si>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</si>
  <si>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</si>
  <si>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</si>
  <si>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</si>
  <si>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</si>
  <si>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</si>
  <si>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</si>
  <si>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</si>
  <si>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</si>
  <si>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</si>
  <si>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</si>
  <si>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</si>
  <si>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</si>
  <si>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</si>
  <si>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</si>
  <si>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</si>
  <si>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</si>
  <si>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</si>
  <si>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</si>
  <si>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</si>
  <si>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</si>
  <si>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</si>
  <si>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</si>
  <si>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</si>
  <si>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</si>
  <si>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</si>
  <si>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</si>
  <si>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</si>
  <si>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</si>
  <si>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</si>
  <si>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</si>
  <si>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</si>
  <si>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</si>
  <si>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</si>
  <si>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</si>
  <si>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</si>
  <si>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</si>
  <si>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</si>
  <si>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</si>
  <si>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</si>
  <si>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</si>
  <si>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</si>
  <si>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</si>
  <si>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</si>
  <si>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</si>
  <si>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</si>
  <si>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</si>
  <si>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</si>
  <si>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</si>
  <si>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</si>
  <si>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</si>
  <si>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</si>
  <si>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</si>
  <si>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</si>
  <si>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</si>
  <si>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</si>
  <si>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</si>
  <si>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</si>
  <si>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</si>
  <si>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</si>
  <si>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</si>
  <si>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</si>
  <si>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</si>
  <si>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</si>
  <si>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</si>
  <si>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</si>
  <si>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</si>
  <si>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</si>
  <si>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</si>
  <si>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</si>
  <si>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</si>
  <si>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</si>
  <si>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</si>
  <si>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</si>
  <si>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</si>
  <si>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</si>
  <si>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</si>
  <si>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</si>
  <si>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</si>
  <si>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</si>
  <si>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</si>
  <si>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</si>
  <si>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</si>
  <si>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</si>
  <si>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</si>
  <si>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</si>
  <si>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</si>
  <si>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</si>
  <si>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</si>
  <si>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</si>
  <si>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</si>
  <si>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</si>
  <si>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</si>
  <si>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</si>
  <si>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</si>
  <si>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</si>
  <si>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</si>
  <si>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</si>
  <si>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</si>
  <si>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</si>
  <si>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</si>
  <si>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</si>
  <si>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</si>
  <si>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</si>
  <si>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</si>
  <si>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</si>
  <si>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</si>
  <si>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</si>
  <si>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</si>
  <si>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</si>
  <si>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</si>
  <si>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</si>
  <si>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</si>
  <si>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</si>
  <si>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</si>
  <si>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</si>
  <si>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</si>
  <si>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</si>
  <si>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</si>
  <si>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</si>
  <si>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</si>
  <si>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</si>
  <si>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</si>
  <si>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</si>
  <si>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</si>
  <si>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</si>
  <si>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</si>
  <si>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</si>
  <si>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</si>
  <si>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</si>
  <si>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</si>
  <si>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</si>
  <si>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</si>
  <si>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</si>
  <si>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</si>
  <si>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</si>
  <si>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</si>
  <si>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</si>
  <si>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</si>
  <si>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</si>
  <si>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</si>
  <si>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</si>
  <si>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</si>
  <si>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</si>
  <si>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</si>
  <si>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</si>
  <si>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</si>
  <si>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</si>
  <si>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</si>
  <si>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</si>
  <si>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</si>
  <si>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</si>
  <si>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</si>
  <si>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</si>
  <si>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</si>
  <si>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</si>
  <si>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</si>
  <si>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</si>
  <si>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</si>
  <si>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</si>
  <si>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</si>
  <si>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</si>
  <si>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</si>
  <si>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</si>
  <si>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</si>
  <si>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</si>
  <si>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</si>
  <si>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</si>
  <si>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</si>
  <si>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</si>
  <si>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</si>
  <si>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</si>
  <si>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</si>
  <si>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</si>
  <si>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</si>
  <si>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</si>
  <si>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</si>
  <si>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</si>
  <si>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</si>
  <si>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</si>
  <si>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</si>
  <si>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</si>
  <si>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</si>
  <si>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</si>
  <si>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</si>
  <si>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</si>
  <si>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</si>
  <si>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</si>
  <si>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</si>
  <si>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</si>
  <si>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</si>
  <si>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</si>
  <si>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</si>
  <si>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</si>
  <si>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</si>
  <si>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</si>
  <si>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</si>
  <si>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</si>
  <si>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</si>
  <si>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</si>
  <si>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</si>
  <si>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</si>
  <si>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</si>
  <si>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</si>
  <si>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</si>
  <si>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</si>
  <si>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</si>
  <si>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</si>
  <si>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</si>
  <si>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</si>
  <si>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</si>
  <si>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</si>
  <si>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</si>
  <si>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</si>
  <si>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</si>
  <si>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</si>
  <si>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</si>
  <si>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</si>
  <si>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</si>
  <si>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</si>
  <si>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</si>
  <si>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</si>
  <si>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</si>
  <si>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</si>
  <si>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</si>
  <si>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</si>
  <si>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</si>
  <si>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</si>
  <si>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</si>
  <si>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</si>
  <si>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</si>
  <si>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</si>
  <si>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</si>
  <si>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</si>
  <si>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</si>
  <si>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</si>
  <si>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</si>
  <si>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</si>
  <si>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</si>
  <si>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</si>
  <si>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</si>
  <si>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</si>
  <si>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</si>
  <si>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</si>
  <si>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</si>
  <si>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</si>
  <si>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</si>
  <si>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</si>
  <si>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</si>
  <si>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</si>
  <si>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</si>
  <si>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</si>
  <si>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</si>
  <si>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</si>
  <si>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</si>
  <si>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</si>
  <si>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</si>
  <si>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</si>
  <si>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</si>
  <si>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</si>
  <si>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</si>
  <si>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</si>
  <si>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</si>
  <si>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</si>
  <si>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</si>
  <si>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</si>
  <si>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</si>
  <si>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</si>
  <si>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</si>
  <si>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</si>
  <si>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</si>
  <si>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</si>
  <si>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</si>
  <si>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</si>
  <si>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</si>
  <si>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</si>
  <si>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</si>
  <si>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</si>
  <si>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</si>
  <si>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</si>
  <si>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</si>
  <si>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</si>
  <si>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</si>
  <si>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</si>
  <si>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</si>
  <si>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</si>
  <si>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</si>
  <si>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</si>
  <si>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</si>
  <si>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</si>
  <si>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</si>
  <si>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</si>
  <si>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</si>
  <si>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</si>
  <si>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</si>
  <si>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</si>
  <si>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</si>
  <si>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</si>
  <si>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</si>
  <si>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</si>
  <si>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</si>
  <si>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</si>
  <si>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</si>
  <si>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</si>
  <si>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</si>
  <si>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</si>
  <si>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</si>
  <si>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</si>
  <si>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</si>
  <si>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</si>
  <si>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</si>
  <si>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</si>
  <si>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</si>
  <si>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</si>
  <si>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</si>
  <si>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</si>
  <si>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</si>
  <si>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</si>
  <si>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</si>
  <si>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</si>
  <si>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</si>
  <si>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</si>
  <si>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</si>
  <si>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</si>
  <si>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</si>
  <si>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</si>
  <si>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</si>
  <si>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</si>
  <si>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</si>
  <si>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</si>
  <si>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</si>
  <si>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</si>
  <si>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</si>
  <si>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</si>
  <si>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</si>
  <si>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</si>
  <si>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</si>
  <si>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</si>
  <si>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</si>
  <si>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</si>
  <si>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</si>
  <si>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</si>
  <si>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</si>
  <si>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</si>
  <si>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</si>
  <si>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</si>
  <si>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</si>
  <si>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</si>
  <si>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</si>
  <si>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</si>
  <si>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</si>
  <si>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</si>
  <si>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</si>
  <si>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</si>
  <si>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</si>
  <si>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</si>
  <si>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</si>
  <si>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</si>
  <si>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</si>
  <si>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</si>
  <si>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</si>
  <si>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</si>
  <si>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</si>
  <si>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</si>
  <si>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</si>
  <si>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</si>
  <si>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</si>
  <si>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</si>
  <si>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</si>
  <si>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</si>
  <si>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</si>
  <si>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</si>
  <si>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</si>
  <si>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</si>
  <si>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</si>
  <si>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</si>
  <si>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</si>
  <si>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</si>
  <si>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</si>
  <si>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</si>
  <si>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</si>
  <si>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</si>
  <si>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</si>
  <si>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</si>
  <si>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</si>
  <si>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</si>
  <si>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</si>
  <si>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</si>
  <si>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</si>
  <si>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</si>
  <si>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</si>
  <si>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</si>
  <si>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</si>
  <si>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</si>
  <si>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</si>
  <si>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</si>
  <si>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</si>
  <si>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</si>
  <si>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</si>
  <si>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</si>
  <si>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</si>
  <si>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</si>
  <si>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</si>
  <si>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</si>
  <si>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</si>
  <si>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</si>
  <si>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</si>
  <si>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</si>
  <si>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</si>
  <si>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</si>
  <si>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</si>
  <si>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</si>
  <si>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</si>
  <si>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</si>
  <si>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</si>
  <si>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</si>
  <si>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</si>
  <si>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</si>
  <si>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</si>
  <si>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</si>
  <si>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</si>
  <si>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</si>
  <si>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</si>
  <si>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</si>
  <si>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</si>
  <si>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</si>
  <si>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</si>
  <si>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</si>
  <si>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</si>
  <si>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</si>
  <si>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</si>
  <si>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</si>
  <si>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</si>
  <si>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</si>
  <si>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</si>
  <si>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</si>
  <si>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</si>
  <si>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</si>
  <si>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</si>
  <si>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</si>
  <si>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</si>
  <si>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</si>
  <si>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</si>
  <si>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</si>
  <si>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</si>
  <si>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</si>
  <si>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</si>
  <si>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</si>
  <si>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</si>
  <si>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</si>
  <si>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</si>
  <si>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</si>
  <si>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</si>
  <si>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</si>
  <si>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</si>
  <si>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</si>
  <si>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</si>
  <si>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</si>
  <si>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</si>
  <si>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</si>
  <si>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</si>
  <si>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</si>
  <si>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</si>
  <si>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</si>
  <si>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</si>
  <si>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</si>
  <si>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</si>
  <si>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</si>
  <si>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</si>
  <si>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</si>
  <si>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</si>
  <si>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</si>
  <si>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</si>
  <si>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</si>
  <si>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</si>
  <si>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</si>
  <si>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</si>
  <si>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</si>
  <si>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</si>
  <si>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</si>
  <si>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</si>
  <si>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</si>
  <si>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</si>
  <si>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</si>
  <si>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</si>
  <si>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</si>
  <si>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</si>
  <si>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</si>
  <si>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</si>
  <si>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</si>
  <si>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</si>
  <si>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</si>
  <si>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</si>
  <si>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</si>
  <si>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</si>
  <si>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</si>
  <si>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</si>
  <si>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</si>
  <si>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</si>
  <si>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</si>
  <si>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</si>
  <si>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</si>
  <si>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</si>
  <si>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</si>
  <si>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</si>
  <si>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</si>
  <si>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</si>
  <si>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</si>
  <si>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</si>
  <si>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</si>
  <si>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</si>
  <si>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</si>
  <si>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</si>
  <si>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</si>
  <si>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</si>
  <si>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</si>
  <si>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</si>
  <si>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</si>
  <si>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</si>
  <si>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</si>
  <si>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</si>
  <si>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</si>
  <si>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</si>
  <si>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</si>
  <si>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</si>
  <si>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</si>
  <si>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</si>
  <si>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</si>
  <si>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</si>
  <si>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</si>
  <si>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</si>
  <si>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</si>
  <si>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</si>
  <si>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</si>
  <si>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</si>
  <si>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</si>
  <si>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</si>
  <si>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</si>
  <si>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</si>
  <si>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</si>
  <si>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</si>
  <si>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</si>
  <si>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</si>
  <si>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</si>
  <si>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</si>
  <si>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</si>
  <si>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</si>
  <si>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</si>
  <si>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</si>
  <si>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</si>
  <si>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</si>
  <si>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</si>
  <si>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</si>
  <si>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</si>
  <si>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</si>
  <si>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</si>
  <si>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</si>
  <si>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</si>
  <si>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</si>
  <si>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</si>
  <si>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</si>
  <si>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</si>
  <si>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</si>
  <si>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</si>
  <si>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</si>
  <si>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</si>
  <si>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</si>
  <si>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</si>
  <si>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</si>
  <si>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</si>
  <si>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</si>
  <si>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</si>
  <si>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</si>
  <si>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</si>
  <si>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</si>
  <si>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</si>
  <si>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</si>
  <si>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</si>
  <si>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</si>
  <si>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</si>
  <si>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</si>
  <si>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</si>
  <si>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</si>
  <si>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</si>
  <si>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</si>
  <si>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</si>
  <si>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</si>
  <si>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</si>
  <si>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</si>
  <si>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</si>
  <si>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</si>
  <si>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</si>
  <si>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</si>
  <si>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</si>
  <si>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</si>
  <si>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</si>
  <si>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</si>
  <si>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</si>
  <si>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</si>
  <si>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</si>
  <si>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</si>
  <si>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</si>
  <si>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</si>
  <si>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</si>
  <si>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</si>
  <si>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</si>
  <si>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</si>
  <si>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</si>
  <si>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</si>
  <si>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</si>
  <si>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</si>
  <si>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</si>
  <si>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</si>
  <si>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</si>
  <si>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</si>
  <si>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</si>
  <si>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</si>
  <si>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</si>
  <si>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</si>
  <si>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</si>
  <si>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</si>
  <si>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</si>
  <si>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</si>
  <si>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</si>
  <si>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</si>
  <si>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</si>
  <si>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</si>
  <si>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</si>
  <si>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</si>
  <si>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</si>
  <si>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</si>
  <si>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</si>
  <si>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</si>
  <si>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</si>
  <si>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</si>
  <si>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</si>
  <si>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</si>
  <si>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</si>
  <si>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</si>
  <si>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</si>
  <si>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</si>
  <si>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</si>
  <si>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</si>
  <si>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</si>
  <si>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</si>
  <si>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</si>
  <si>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</si>
  <si>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</si>
  <si>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</si>
  <si>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</si>
  <si>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</si>
  <si>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</si>
  <si>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</si>
  <si>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</si>
  <si>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</si>
  <si>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</si>
  <si>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</si>
  <si>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</si>
  <si>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</si>
  <si>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</si>
  <si>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</si>
  <si>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</si>
  <si>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</si>
  <si>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</si>
  <si>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</si>
  <si>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</si>
  <si>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</si>
  <si>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</si>
  <si>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</si>
  <si>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</si>
  <si>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</si>
  <si>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</si>
  <si>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</si>
  <si>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</si>
  <si>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</si>
  <si>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</si>
  <si>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</si>
  <si>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</si>
  <si>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</si>
  <si>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</si>
  <si>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</si>
  <si>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</si>
  <si>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</si>
  <si>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</si>
  <si>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</si>
  <si>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</si>
  <si>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</si>
  <si>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</si>
  <si>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</si>
  <si>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</si>
  <si>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</si>
  <si>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</si>
  <si>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</si>
  <si>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</si>
  <si>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</si>
  <si>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</si>
  <si>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</si>
  <si>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</si>
  <si>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</si>
  <si>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</si>
  <si>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</si>
  <si>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</si>
  <si>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</si>
  <si>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</si>
  <si>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</si>
  <si>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</si>
  <si>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</si>
  <si>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</si>
  <si>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</si>
  <si>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</si>
  <si>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</si>
  <si>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</si>
  <si>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</si>
  <si>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</si>
  <si>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</si>
  <si>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</si>
  <si>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</si>
  <si>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</si>
  <si>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</si>
  <si>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</si>
  <si>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</si>
  <si>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</si>
  <si>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</si>
  <si>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</si>
  <si>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</si>
  <si>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</si>
  <si>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</si>
  <si>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</si>
  <si>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</si>
  <si>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</si>
  <si>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</si>
  <si>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</si>
  <si>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</si>
  <si>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</si>
  <si>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</si>
  <si>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</si>
  <si>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</si>
  <si>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</si>
  <si>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</si>
  <si>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</si>
  <si>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</si>
  <si>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</si>
  <si>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</si>
  <si>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</si>
  <si>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</si>
  <si>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</si>
  <si>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</si>
  <si>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</si>
  <si>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</si>
  <si>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</si>
  <si>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</si>
  <si>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</si>
  <si>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</si>
  <si>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</si>
  <si>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</si>
  <si>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</si>
  <si>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</si>
  <si>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</si>
  <si>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</si>
  <si>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</si>
  <si>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</si>
  <si>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</si>
  <si>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</si>
  <si>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</si>
  <si>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</si>
  <si>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</si>
  <si>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</si>
  <si>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</si>
  <si>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</si>
  <si>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</si>
  <si>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</si>
  <si>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</si>
  <si>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</si>
  <si>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</si>
  <si>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</si>
  <si>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</si>
  <si>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</si>
  <si>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</si>
  <si>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</si>
  <si>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</si>
  <si>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</si>
  <si>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</si>
  <si>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</si>
  <si>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</si>
  <si>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</si>
  <si>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</si>
  <si>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</si>
  <si>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</si>
  <si>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</si>
  <si>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</si>
  <si>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</si>
  <si>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</si>
  <si>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</si>
  <si>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</si>
  <si>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</si>
  <si>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</si>
  <si>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</si>
  <si>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</si>
  <si>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</si>
  <si>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</si>
  <si>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</si>
  <si>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</si>
  <si>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</si>
  <si>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</si>
  <si>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</si>
  <si>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</si>
  <si>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</si>
  <si>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</si>
  <si>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</si>
  <si>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</si>
  <si>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</si>
  <si>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</si>
  <si>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</si>
  <si>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</si>
  <si>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</si>
  <si>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</si>
  <si>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</si>
  <si>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</si>
  <si>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</si>
  <si>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</si>
  <si>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</si>
  <si>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</si>
  <si>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</si>
  <si>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</si>
  <si>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</si>
  <si>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</si>
  <si>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</si>
  <si>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</si>
  <si>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</si>
  <si>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</si>
  <si>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</si>
  <si>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</si>
  <si>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</si>
  <si>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</si>
  <si>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</si>
  <si>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</si>
  <si>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</si>
  <si>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</si>
  <si>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</si>
  <si>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</si>
  <si>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</si>
  <si>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</si>
  <si>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</si>
  <si>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</si>
  <si>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</si>
  <si>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</si>
  <si>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</si>
  <si>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</si>
  <si>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</si>
  <si>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</si>
  <si>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</si>
  <si>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</si>
  <si>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</si>
  <si>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</si>
  <si>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</si>
  <si>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</si>
  <si>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</si>
  <si>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</si>
  <si>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</si>
  <si>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</si>
  <si>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</si>
  <si>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</si>
  <si>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</si>
  <si>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</si>
  <si>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</si>
  <si>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</si>
  <si>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</si>
  <si>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</si>
  <si>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</si>
  <si>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</si>
  <si>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</si>
  <si>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</si>
  <si>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</si>
  <si>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</si>
  <si>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</si>
  <si>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</si>
  <si>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</si>
  <si>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</si>
  <si>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</si>
  <si>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</si>
  <si>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</si>
  <si>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</si>
  <si>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</si>
  <si>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</si>
  <si>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</si>
  <si>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</si>
  <si>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</si>
  <si>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</si>
  <si>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</si>
  <si>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</si>
  <si>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</si>
  <si>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</si>
  <si>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</si>
  <si>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</si>
  <si>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</si>
  <si>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</si>
  <si>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</si>
  <si>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</si>
  <si>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</si>
  <si>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</si>
  <si>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</si>
  <si>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</si>
  <si>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</si>
  <si>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</si>
  <si>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</si>
  <si>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</si>
  <si>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</si>
  <si>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</si>
  <si>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</si>
  <si>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</si>
  <si>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</si>
  <si>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</si>
  <si>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</si>
  <si>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</si>
  <si>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</si>
  <si>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</si>
  <si>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</si>
  <si>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</si>
  <si>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</si>
  <si>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</si>
  <si>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</si>
  <si>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</si>
  <si>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</si>
  <si>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</si>
  <si>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</si>
  <si>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</si>
  <si>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</si>
  <si>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</si>
  <si>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</si>
  <si>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</si>
  <si>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</si>
  <si>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</si>
  <si>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</si>
  <si>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</si>
  <si>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</si>
  <si>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</si>
  <si>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</si>
  <si>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</si>
  <si>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</si>
  <si>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</si>
  <si>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</si>
  <si>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</si>
  <si>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</si>
  <si>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</si>
  <si>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</si>
  <si>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</si>
  <si>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</si>
  <si>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</si>
  <si>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</si>
  <si>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</si>
  <si>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</si>
  <si>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</si>
  <si>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</si>
  <si>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</si>
  <si>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</si>
  <si>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</si>
  <si>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</si>
  <si>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</si>
  <si>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</si>
  <si>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</si>
  <si>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</si>
  <si>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</si>
  <si>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</si>
  <si>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</si>
  <si>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</si>
  <si>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</si>
  <si>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</si>
  <si>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</si>
  <si>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</si>
  <si>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</si>
  <si>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</si>
  <si>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</si>
  <si>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</si>
  <si>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</si>
  <si>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</si>
  <si>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</si>
  <si>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</si>
  <si>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</si>
  <si>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</si>
  <si>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</si>
  <si>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</si>
  <si>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</si>
  <si>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</si>
  <si>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</si>
  <si>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</si>
  <si>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</si>
  <si>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</si>
  <si>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</si>
  <si>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</si>
  <si>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</si>
  <si>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</si>
  <si>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</si>
  <si>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</si>
  <si>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</si>
  <si>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</si>
  <si>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</si>
  <si>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</si>
  <si>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</si>
  <si>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</si>
  <si>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</si>
  <si>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</si>
  <si>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</si>
  <si>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</si>
  <si>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</si>
  <si>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</si>
  <si>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</si>
  <si>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</si>
  <si>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</si>
  <si>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</si>
  <si>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</si>
  <si>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</si>
  <si>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</si>
  <si>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</si>
  <si>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</si>
  <si>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</si>
  <si>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</si>
  <si>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</si>
  <si>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</si>
  <si>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</si>
  <si>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</si>
  <si>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</si>
  <si>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</si>
  <si>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</si>
  <si>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</si>
  <si>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</si>
  <si>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</si>
  <si>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</si>
  <si>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</si>
  <si>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</si>
  <si>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</si>
  <si>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</si>
  <si>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</si>
  <si>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</si>
  <si>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</si>
  <si>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</si>
  <si>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</si>
  <si>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</si>
  <si>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</si>
  <si>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</si>
  <si>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</si>
  <si>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</si>
  <si>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</si>
  <si>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</si>
  <si>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</si>
  <si>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</si>
  <si>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</si>
  <si>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</si>
  <si>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</si>
  <si>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</si>
  <si>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</si>
  <si>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</si>
  <si>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</si>
  <si>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</si>
  <si>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</si>
  <si>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</si>
  <si>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</si>
  <si>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</si>
  <si>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</si>
  <si>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</si>
  <si>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</si>
  <si>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</si>
  <si>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</si>
  <si>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</si>
  <si>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</si>
  <si>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</si>
  <si>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</si>
  <si>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</si>
  <si>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</si>
  <si>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</si>
  <si>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</si>
  <si>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</si>
  <si>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</si>
  <si>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</si>
  <si>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</si>
  <si>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</si>
  <si>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</si>
  <si>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</si>
  <si>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</si>
  <si>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</si>
  <si>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</si>
  <si>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</si>
  <si>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</si>
  <si>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</si>
  <si>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</si>
  <si>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</si>
  <si>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</si>
  <si>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</si>
  <si>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</si>
  <si>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</si>
  <si>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</si>
  <si>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</si>
  <si>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</si>
  <si>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</si>
  <si>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</si>
  <si>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</si>
  <si>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</si>
  <si>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</si>
  <si>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</si>
  <si>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</si>
  <si>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</si>
  <si>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</si>
  <si>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</si>
  <si>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</si>
  <si>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</si>
  <si>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</si>
  <si>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</si>
  <si>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</si>
  <si>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</si>
  <si>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</si>
  <si>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</si>
  <si>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</si>
  <si>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</si>
  <si>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</si>
  <si>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</si>
  <si>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</si>
  <si>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</si>
  <si>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</si>
  <si>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</si>
  <si>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</si>
  <si>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</si>
  <si>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</si>
  <si>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</si>
  <si>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</si>
  <si>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</si>
  <si>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</si>
  <si>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</si>
  <si>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</si>
  <si>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</si>
  <si>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</si>
  <si>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</si>
  <si>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</si>
  <si>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</si>
  <si>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</si>
  <si>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</si>
  <si>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</si>
  <si>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</si>
  <si>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</si>
  <si>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</si>
  <si>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</si>
  <si>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</si>
  <si>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</si>
  <si>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</si>
  <si>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</si>
  <si>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</si>
  <si>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</si>
  <si>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</si>
  <si>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</si>
  <si>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</si>
  <si>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</si>
  <si>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</si>
  <si>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</si>
  <si>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</si>
  <si>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</si>
  <si>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</si>
  <si>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</si>
  <si>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</si>
  <si>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</si>
  <si>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</si>
  <si>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</si>
  <si>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</si>
  <si>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</si>
  <si>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</si>
  <si>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</si>
  <si>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</si>
  <si>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</si>
  <si>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</si>
  <si>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</si>
  <si>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</si>
  <si>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</si>
  <si>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</si>
  <si>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</si>
  <si>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</si>
  <si>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</si>
  <si>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</si>
  <si>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</si>
  <si>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</si>
  <si>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</si>
  <si>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</si>
  <si>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</si>
  <si>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</si>
  <si>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</si>
  <si>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</si>
  <si>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</si>
  <si>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</si>
  <si>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</si>
  <si>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</si>
  <si>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</si>
  <si>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</si>
  <si>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</si>
  <si>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</si>
  <si>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</si>
  <si>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</si>
  <si>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</si>
  <si>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</si>
  <si>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</si>
  <si>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</si>
  <si>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</si>
  <si>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</si>
  <si>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</si>
  <si>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</si>
  <si>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</si>
  <si>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</si>
  <si>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</si>
  <si>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</si>
  <si>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</si>
  <si>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</si>
  <si>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</si>
  <si>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</si>
  <si>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</si>
  <si>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</si>
  <si>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</si>
  <si>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</si>
  <si>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</si>
  <si>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</si>
  <si>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</si>
  <si>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</si>
  <si>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</si>
  <si>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</si>
  <si>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</si>
  <si>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</si>
  <si>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</si>
  <si>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</si>
  <si>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</si>
  <si>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</si>
  <si>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</si>
  <si>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</si>
  <si>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</si>
  <si>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</si>
  <si>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</si>
  <si>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</si>
  <si>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</si>
  <si>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</si>
  <si>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</si>
  <si>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</si>
  <si>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</si>
  <si>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</si>
  <si>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</si>
  <si>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</si>
  <si>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</si>
  <si>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</si>
  <si>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</si>
  <si>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</si>
  <si>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</si>
  <si>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</si>
  <si>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</si>
  <si>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</si>
  <si>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</si>
  <si>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</si>
  <si>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</si>
  <si>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</si>
  <si>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</si>
  <si>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</si>
  <si>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</si>
  <si>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</si>
  <si>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</si>
  <si>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</si>
  <si>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</si>
  <si>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</si>
  <si>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</si>
  <si>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</si>
  <si>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</si>
  <si>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</si>
  <si>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</si>
  <si>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</si>
  <si>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</si>
  <si>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</si>
  <si>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</si>
  <si>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</si>
  <si>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</si>
  <si>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</si>
  <si>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</si>
  <si>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</si>
  <si>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</si>
  <si>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</si>
  <si>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</si>
  <si>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</si>
  <si>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</si>
  <si>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</si>
  <si>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</si>
  <si>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</si>
  <si>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</si>
  <si>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</si>
  <si>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</si>
  <si>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</si>
  <si>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</si>
  <si>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</si>
  <si>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</si>
  <si>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</si>
  <si>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</si>
  <si>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</si>
  <si>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</si>
  <si>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</si>
  <si>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</si>
  <si>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</si>
  <si>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</si>
  <si>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</si>
  <si>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</si>
  <si>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</si>
  <si>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</si>
  <si>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</si>
  <si>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</si>
  <si>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</si>
  <si>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</si>
  <si>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</si>
  <si>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</si>
  <si>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</si>
  <si>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</si>
  <si>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</si>
  <si>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</si>
  <si>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</si>
  <si>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</si>
  <si>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</si>
  <si>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</si>
  <si>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</si>
  <si>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</si>
  <si>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</si>
  <si>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</si>
  <si>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</si>
  <si>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</si>
  <si>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</si>
  <si>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</si>
  <si>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</si>
  <si>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</si>
  <si>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</si>
  <si>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</si>
  <si>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</si>
  <si>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</si>
  <si>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</si>
  <si>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</si>
  <si>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</si>
  <si>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</si>
  <si>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</si>
  <si>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</si>
  <si>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</si>
  <si>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</si>
  <si>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</si>
  <si>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</si>
  <si>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</si>
  <si>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</si>
  <si>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</si>
  <si>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</si>
  <si>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</si>
  <si>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</si>
  <si>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</si>
  <si>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</si>
  <si>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</si>
  <si>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</si>
  <si>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</si>
  <si>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</si>
  <si>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</si>
  <si>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</si>
  <si>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</si>
  <si>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</si>
  <si>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</si>
  <si>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</si>
  <si>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</si>
  <si>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</si>
  <si>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</si>
  <si>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</si>
  <si>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</si>
  <si>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</si>
  <si>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</si>
  <si>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</si>
  <si>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</si>
  <si>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</si>
  <si>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</si>
  <si>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</si>
  <si>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</si>
  <si>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</si>
  <si>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</si>
  <si>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</si>
  <si>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</si>
  <si>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</si>
  <si>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</si>
  <si>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</si>
  <si>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</si>
  <si>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</si>
  <si>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</si>
  <si>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</si>
  <si>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</si>
  <si>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</si>
  <si>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</si>
  <si>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</si>
  <si>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</si>
  <si>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</si>
  <si>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</si>
  <si>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</si>
  <si>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</si>
  <si>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</si>
  <si>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</si>
  <si>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</si>
  <si>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</si>
  <si>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</si>
  <si>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</si>
  <si>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</si>
  <si>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</si>
  <si>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</si>
  <si>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</si>
  <si>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</si>
  <si>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</si>
  <si>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</si>
  <si>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</si>
  <si>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</si>
  <si>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</si>
  <si>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</si>
  <si>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</si>
  <si>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</si>
  <si>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</si>
  <si>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</si>
  <si>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</si>
  <si>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</si>
  <si>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</si>
  <si>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</si>
  <si>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</si>
  <si>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</si>
  <si>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</si>
  <si>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</si>
  <si>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</si>
  <si>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</si>
  <si>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</si>
  <si>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</si>
  <si>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</si>
  <si>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</si>
  <si>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</si>
  <si>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</si>
  <si>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</si>
  <si>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</si>
  <si>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</si>
  <si>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</si>
  <si>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</si>
  <si>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</si>
  <si>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</si>
  <si>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</si>
  <si>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</si>
  <si>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</si>
  <si>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</si>
  <si>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</si>
  <si>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</si>
  <si>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</si>
  <si>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</si>
  <si>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</si>
  <si>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</si>
  <si>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</si>
  <si>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</si>
  <si>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</si>
  <si>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</si>
  <si>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</si>
  <si>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</si>
  <si>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</si>
  <si>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</si>
  <si>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</si>
  <si>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</si>
  <si>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</si>
  <si>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</si>
  <si>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</si>
  <si>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</si>
  <si>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</si>
  <si>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</si>
  <si>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</si>
  <si>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</si>
  <si>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</si>
  <si>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</si>
  <si>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</si>
  <si>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</si>
  <si>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</si>
  <si>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</si>
  <si>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</si>
  <si>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</si>
  <si>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</si>
  <si>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</si>
  <si>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</si>
  <si>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</si>
  <si>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</si>
  <si>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</si>
  <si>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</si>
  <si>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</si>
  <si>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</si>
  <si>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</si>
  <si>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</si>
  <si>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</si>
  <si>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</si>
  <si>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</si>
  <si>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</si>
  <si>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</si>
  <si>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</si>
  <si>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</si>
  <si>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</si>
  <si>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</si>
  <si>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</si>
  <si>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</si>
  <si>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</si>
  <si>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</si>
  <si>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</si>
  <si>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</si>
  <si>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</si>
  <si>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</si>
  <si>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</si>
  <si>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</si>
  <si>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</si>
  <si>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</si>
  <si>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</si>
  <si>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</si>
  <si>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</si>
  <si>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</si>
  <si>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</si>
  <si>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</si>
  <si>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</si>
  <si>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</si>
  <si>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</si>
  <si>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</si>
  <si>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</si>
  <si>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</si>
  <si>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</si>
  <si>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</si>
  <si>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</si>
  <si>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</si>
  <si>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</si>
  <si>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</si>
  <si>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</si>
  <si>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</si>
  <si>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</si>
  <si>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</si>
  <si>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</si>
  <si>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</si>
  <si>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</si>
  <si>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</si>
  <si>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</si>
  <si>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</si>
  <si>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</si>
  <si>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</si>
  <si>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</si>
  <si>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</si>
  <si>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</si>
  <si>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</si>
  <si>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</si>
  <si>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</si>
  <si>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</si>
  <si>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</si>
  <si>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</si>
  <si>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</si>
  <si>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</si>
  <si>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</si>
  <si>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</si>
  <si>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</si>
  <si>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</si>
  <si>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</si>
  <si>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</si>
  <si>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</si>
  <si>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</si>
  <si>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</si>
  <si>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</si>
  <si>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</si>
  <si>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</si>
  <si>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</si>
  <si>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</si>
  <si>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</si>
  <si>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</si>
  <si>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</si>
  <si>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</si>
  <si>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</si>
  <si>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</si>
  <si>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</si>
  <si>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</si>
  <si>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</si>
  <si>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</si>
  <si>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</si>
  <si>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</si>
  <si>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</si>
  <si>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</si>
  <si>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</si>
  <si>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</si>
  <si>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</si>
  <si>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</si>
  <si>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</si>
  <si>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</si>
  <si>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</si>
  <si>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</si>
  <si>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</si>
  <si>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</si>
  <si>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</si>
  <si>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</si>
  <si>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</si>
  <si>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</si>
  <si>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</si>
  <si>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</si>
  <si>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</si>
  <si>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</si>
  <si>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</si>
  <si>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</si>
  <si>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</si>
  <si>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</si>
  <si>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</si>
  <si>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</si>
  <si>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</si>
  <si>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</si>
  <si>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</si>
  <si>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</si>
  <si>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</si>
  <si>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</si>
  <si>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</si>
  <si>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</si>
  <si>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</si>
  <si>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</si>
  <si>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</si>
  <si>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</si>
  <si>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</si>
  <si>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</si>
  <si>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</si>
  <si>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</si>
  <si>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</si>
  <si>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</si>
  <si>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</si>
  <si>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</si>
  <si>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</si>
  <si>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</si>
  <si>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</si>
  <si>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</si>
  <si>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</si>
  <si>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</si>
  <si>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</si>
  <si>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</si>
  <si>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</si>
  <si>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</si>
  <si>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</si>
  <si>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</si>
  <si>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</si>
  <si>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</si>
  <si>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</si>
  <si>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</si>
  <si>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</si>
  <si>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</si>
  <si>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</si>
  <si>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</si>
  <si>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</si>
  <si>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</si>
  <si>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</si>
  <si>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</si>
  <si>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</si>
  <si>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</si>
  <si>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</si>
  <si>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</si>
  <si>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</si>
  <si>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</si>
  <si>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</si>
  <si>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</si>
  <si>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</si>
  <si>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</si>
  <si>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</si>
  <si>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</si>
  <si>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</si>
  <si>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</si>
  <si>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</si>
  <si>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</si>
  <si>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</si>
  <si>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</si>
  <si>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</si>
  <si>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</si>
  <si>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</si>
  <si>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</si>
  <si>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</si>
  <si>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</si>
  <si>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</si>
  <si>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</si>
  <si>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</si>
  <si>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</si>
  <si>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</si>
  <si>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</si>
  <si>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</si>
  <si>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</si>
  <si>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</si>
  <si>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</si>
  <si>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</si>
  <si>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</si>
  <si>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</si>
  <si>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</si>
  <si>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</si>
  <si>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</si>
  <si>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</si>
  <si>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</si>
  <si>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</si>
  <si>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</si>
  <si>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</si>
  <si>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</si>
  <si>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</si>
  <si>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</si>
  <si>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</si>
  <si>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</si>
  <si>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</si>
  <si>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</si>
  <si>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</si>
  <si>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</si>
  <si>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</si>
  <si>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</si>
  <si>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</si>
  <si>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</si>
  <si>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</si>
  <si>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</si>
  <si>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</si>
  <si>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</si>
  <si>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</si>
  <si>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</si>
  <si>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</si>
  <si>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</si>
  <si>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</si>
  <si>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</si>
  <si>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</si>
  <si>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</si>
  <si>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</si>
  <si>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</si>
  <si>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</si>
  <si>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</si>
  <si>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</si>
  <si>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</si>
  <si>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</si>
  <si>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</si>
  <si>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</si>
  <si>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</si>
  <si>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</si>
  <si>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</si>
  <si>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</si>
  <si>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</si>
  <si>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</si>
  <si>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</si>
  <si>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</si>
  <si>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</si>
  <si>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</si>
  <si>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</si>
  <si>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</si>
  <si>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</si>
  <si>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</si>
  <si>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</si>
  <si>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</si>
  <si>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</si>
  <si>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</si>
  <si>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</si>
  <si>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</si>
  <si>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</si>
  <si>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</si>
  <si>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</si>
  <si>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</si>
  <si>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</si>
  <si>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</si>
  <si>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</si>
  <si>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</si>
  <si>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</si>
  <si>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</si>
  <si>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</si>
  <si>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</si>
  <si>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</si>
  <si>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</si>
  <si>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</si>
  <si>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</si>
  <si>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</si>
  <si>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</si>
  <si>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</si>
  <si>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</si>
  <si>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</si>
  <si>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</si>
  <si>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</si>
  <si>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</si>
  <si>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</si>
  <si>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</si>
  <si>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</si>
  <si>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</si>
  <si>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</si>
  <si>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</si>
  <si>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</si>
  <si>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</si>
  <si>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</si>
  <si>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</si>
  <si>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</si>
  <si>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</si>
  <si>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</si>
  <si>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</si>
  <si>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</si>
  <si>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</si>
  <si>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</si>
  <si>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</si>
  <si>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</si>
  <si>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</si>
  <si>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</si>
  <si>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</si>
  <si>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</si>
  <si>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</si>
  <si>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</si>
  <si>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</si>
  <si>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</si>
  <si>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</si>
  <si>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</si>
  <si>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</si>
  <si>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</si>
  <si>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</si>
  <si>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</si>
  <si>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</si>
  <si>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</si>
  <si>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</si>
  <si>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</si>
  <si>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</si>
  <si>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</si>
  <si>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</si>
  <si>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</si>
  <si>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</si>
  <si>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</si>
  <si>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</si>
  <si>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</si>
  <si>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</si>
  <si>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</si>
  <si>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</si>
  <si>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</si>
  <si>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</si>
  <si>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</si>
  <si>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</si>
  <si>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</si>
  <si>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</si>
  <si>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</si>
  <si>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</si>
  <si>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</si>
  <si>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</si>
  <si>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</si>
  <si>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</si>
  <si>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</si>
  <si>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</si>
  <si>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</si>
  <si>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</si>
  <si>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</si>
  <si>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</si>
  <si>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</si>
  <si>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</si>
  <si>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</si>
  <si>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</si>
  <si>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</si>
  <si>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</si>
  <si>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</si>
  <si>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</si>
  <si>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</si>
  <si>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</si>
  <si>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</si>
  <si>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</si>
  <si>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</si>
  <si>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</si>
  <si>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</si>
  <si>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</si>
  <si>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</si>
  <si>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</si>
  <si>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</si>
  <si>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</si>
  <si>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</si>
  <si>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</si>
  <si>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</si>
  <si>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</si>
  <si>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</si>
  <si>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</si>
  <si>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</si>
  <si>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</si>
  <si>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</si>
  <si>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</si>
  <si>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</si>
  <si>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</si>
  <si>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</si>
  <si>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</si>
  <si>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</si>
  <si>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</si>
  <si>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</si>
  <si>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</si>
  <si>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</si>
  <si>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</si>
  <si>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</si>
  <si>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</si>
  <si>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</si>
  <si>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</si>
  <si>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</si>
  <si>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</si>
  <si>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</si>
  <si>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</si>
  <si>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</si>
  <si>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</si>
  <si>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</si>
  <si>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</si>
  <si>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</si>
  <si>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</si>
  <si>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</si>
  <si>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</si>
  <si>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</si>
  <si>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</si>
  <si>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</si>
  <si>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</si>
  <si>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</si>
  <si>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</si>
  <si>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</si>
  <si>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</si>
  <si>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</si>
  <si>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</si>
  <si>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</si>
  <si>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</si>
  <si>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</si>
  <si>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</si>
  <si>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</si>
  <si>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</si>
  <si>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</si>
  <si>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</si>
  <si>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</si>
  <si>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</si>
  <si>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</si>
  <si>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</si>
  <si>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</si>
  <si>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</si>
  <si>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</si>
  <si>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</si>
  <si>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</si>
  <si>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</si>
  <si>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</si>
  <si>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</si>
  <si>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</si>
  <si>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</si>
  <si>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</si>
  <si>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</si>
  <si>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</si>
  <si>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</si>
  <si>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</si>
  <si>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</si>
  <si>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</si>
  <si>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</si>
  <si>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</si>
  <si>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</si>
  <si>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</si>
  <si>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</si>
  <si>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</si>
  <si>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</si>
  <si>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</si>
  <si>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</si>
  <si>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</si>
  <si>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</si>
  <si>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</si>
  <si>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</si>
  <si>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</si>
  <si>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</si>
  <si>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</si>
  <si>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</si>
  <si>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</si>
  <si>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</si>
  <si>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</si>
  <si>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</si>
  <si>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</si>
  <si>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</si>
  <si>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</si>
  <si>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</si>
  <si>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</si>
  <si>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</si>
  <si>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</si>
  <si>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</si>
  <si>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</si>
  <si>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</si>
  <si>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</si>
  <si>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</si>
  <si>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</si>
  <si>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</si>
  <si>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</si>
  <si>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</si>
  <si>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</si>
  <si>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</si>
  <si>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</si>
  <si>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</si>
  <si>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</si>
  <si>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</si>
  <si>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</si>
  <si>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</si>
  <si>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</si>
  <si>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</si>
  <si>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</si>
  <si>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</si>
  <si>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</si>
  <si>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</si>
  <si>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</si>
  <si>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</si>
  <si>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</si>
  <si>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</si>
  <si>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</si>
  <si>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</si>
  <si>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</si>
  <si>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</si>
  <si>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</si>
  <si>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</si>
  <si>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</si>
  <si>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</si>
  <si>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</si>
  <si>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</si>
  <si>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</si>
  <si>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</si>
  <si>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</si>
  <si>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</si>
  <si>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</si>
  <si>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</si>
  <si>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</si>
  <si>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</si>
  <si>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</si>
  <si>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</si>
  <si>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</si>
  <si>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</si>
  <si>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</si>
  <si>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</si>
  <si>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</si>
  <si>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</si>
  <si>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</si>
  <si>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</si>
  <si>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</si>
  <si>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</si>
  <si>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</si>
  <si>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</si>
  <si>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</si>
  <si>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</si>
  <si>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</si>
  <si>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</si>
  <si>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</si>
  <si>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</si>
  <si>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</si>
  <si>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</si>
  <si>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</si>
  <si>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</si>
  <si>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</si>
  <si>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</si>
  <si>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</si>
  <si>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</si>
  <si>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</si>
  <si>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</si>
  <si>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</si>
  <si>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</si>
  <si>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</si>
  <si>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</si>
  <si>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</si>
  <si>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</si>
  <si>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</si>
  <si>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</si>
  <si>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</si>
  <si>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</si>
  <si>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</si>
  <si>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</si>
  <si>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</si>
  <si>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</si>
  <si>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</si>
  <si>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</si>
  <si>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</si>
  <si>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</si>
  <si>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</si>
  <si>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</si>
  <si>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</si>
  <si>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</si>
  <si>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</si>
  <si>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</si>
  <si>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</si>
  <si>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</si>
  <si>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</si>
  <si>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</si>
  <si>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</si>
  <si>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</si>
  <si>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</si>
  <si>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</si>
  <si>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</si>
  <si>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</si>
  <si>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</si>
  <si>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</si>
  <si>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</si>
  <si>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</si>
  <si>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</si>
  <si>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</si>
  <si>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</si>
  <si>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</si>
  <si>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</si>
  <si>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</si>
  <si>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</si>
  <si>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</si>
  <si>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</si>
  <si>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</si>
  <si>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</si>
  <si>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</si>
  <si>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</si>
  <si>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</si>
  <si>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</si>
  <si>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</si>
  <si>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</si>
  <si>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</si>
  <si>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</si>
  <si>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</si>
  <si>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</si>
  <si>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</si>
  <si>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</si>
  <si>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</si>
  <si>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</si>
  <si>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</si>
  <si>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</si>
  <si>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</si>
  <si>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</si>
  <si>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</si>
  <si>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</si>
  <si>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</si>
  <si>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</si>
  <si>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</si>
  <si>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</si>
  <si>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</si>
  <si>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</si>
  <si>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</si>
  <si>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</si>
  <si>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</si>
  <si>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</si>
  <si>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</si>
  <si>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</si>
  <si>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</si>
  <si>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</si>
  <si>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</si>
  <si>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</si>
  <si>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</si>
  <si>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</si>
  <si>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</si>
  <si>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</si>
  <si>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</si>
  <si>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</si>
  <si>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</si>
  <si>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</si>
  <si>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</si>
  <si>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</si>
  <si>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</si>
  <si>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</si>
  <si>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</si>
  <si>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</si>
  <si>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</si>
  <si>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</si>
  <si>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</si>
  <si>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</si>
  <si>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</si>
  <si>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</si>
  <si>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</si>
  <si>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</si>
  <si>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</si>
  <si>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</si>
  <si>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</si>
  <si>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</si>
  <si>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</si>
  <si>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</si>
  <si>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</si>
  <si>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</si>
  <si>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</si>
  <si>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</si>
  <si>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</si>
  <si>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</si>
  <si>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</si>
  <si>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</si>
  <si>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</si>
  <si>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</si>
  <si>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</si>
  <si>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</si>
  <si>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</si>
  <si>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</si>
  <si>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</si>
  <si>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</si>
  <si>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</si>
  <si>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</si>
  <si>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</si>
  <si>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</si>
  <si>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</si>
  <si>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</si>
  <si>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</si>
  <si>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</si>
  <si>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</si>
  <si>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</si>
  <si>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</si>
  <si>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</si>
  <si>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</si>
  <si>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</si>
  <si>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</si>
  <si>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</si>
  <si>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</si>
  <si>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</si>
  <si>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</si>
  <si>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</si>
  <si>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</si>
  <si>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</si>
  <si>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</si>
  <si>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</si>
  <si>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</si>
  <si>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</si>
  <si>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</si>
  <si>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</si>
  <si>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</si>
  <si>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</si>
  <si>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</si>
  <si>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</si>
  <si>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</si>
  <si>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</si>
  <si>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</si>
  <si>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</si>
  <si>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</si>
  <si>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</si>
  <si>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</si>
  <si>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</si>
  <si>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</si>
  <si>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</si>
  <si>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</si>
  <si>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</si>
  <si>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</si>
  <si>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</si>
  <si>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</si>
  <si>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</si>
  <si>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</si>
  <si>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</si>
  <si>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</si>
  <si>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</si>
  <si>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</si>
  <si>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</si>
  <si>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</si>
  <si>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</si>
  <si>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</si>
  <si>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</si>
  <si>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</si>
  <si>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</si>
  <si>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</si>
  <si>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</si>
  <si>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</si>
  <si>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</si>
  <si>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</si>
  <si>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</si>
  <si>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</si>
  <si>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</si>
  <si>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</si>
  <si>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</si>
  <si>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</si>
  <si>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</si>
  <si>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</si>
  <si>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</si>
  <si>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</si>
  <si>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</si>
  <si>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</si>
  <si>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</si>
  <si>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</si>
  <si>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</si>
  <si>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</si>
  <si>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</si>
  <si>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</si>
  <si>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</si>
  <si>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</si>
  <si>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</si>
  <si>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</si>
  <si>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</si>
  <si>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</si>
  <si>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</si>
  <si>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</si>
  <si>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</si>
  <si>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</si>
  <si>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</si>
  <si>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</si>
  <si>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</si>
  <si>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</si>
  <si>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</si>
  <si>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</si>
  <si>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</si>
  <si>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</si>
  <si>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</si>
  <si>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</si>
  <si>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</si>
  <si>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</si>
  <si>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</si>
  <si>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</si>
  <si>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</si>
  <si>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</si>
  <si>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</si>
  <si>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</si>
  <si>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</si>
  <si>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</si>
  <si>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</si>
  <si>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</si>
  <si>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</si>
  <si>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</si>
  <si>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</si>
  <si>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</si>
  <si>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</si>
  <si>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</si>
  <si>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</si>
  <si>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</si>
  <si>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</si>
  <si>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</si>
  <si>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</si>
  <si>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</si>
  <si>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</si>
  <si>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</si>
  <si>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</si>
  <si>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</si>
  <si>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</si>
  <si>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</si>
  <si>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</si>
  <si>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</si>
  <si>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</si>
  <si>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</si>
  <si>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</si>
  <si>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</si>
  <si>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</si>
  <si>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</si>
  <si>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</si>
  <si>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</si>
  <si>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</si>
  <si>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</si>
  <si>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</si>
  <si>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</si>
  <si>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</si>
  <si>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</si>
  <si>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</si>
  <si>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</si>
  <si>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</si>
  <si>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</si>
  <si>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</si>
  <si>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</si>
  <si>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</si>
  <si>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</si>
  <si>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</si>
  <si>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</si>
  <si>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</si>
  <si>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</si>
  <si>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</si>
  <si>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</si>
  <si>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</si>
  <si>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</si>
  <si>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</si>
  <si>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</si>
  <si>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</si>
  <si>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</si>
  <si>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</si>
  <si>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</si>
  <si>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</si>
  <si>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</si>
  <si>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</si>
  <si>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</si>
  <si>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</si>
  <si>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</si>
  <si>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</si>
  <si>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</si>
  <si>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</si>
  <si>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</si>
  <si>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</si>
  <si>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</si>
  <si>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</si>
  <si>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</si>
  <si>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</si>
  <si>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</si>
  <si>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</si>
  <si>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</si>
  <si>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</si>
  <si>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</si>
  <si>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</si>
  <si>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</si>
  <si>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</si>
  <si>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</si>
  <si>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</si>
  <si>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</si>
  <si>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</si>
  <si>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</si>
  <si>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</si>
  <si>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</si>
  <si>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</si>
  <si>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</si>
  <si>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</si>
  <si>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</si>
  <si>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</si>
  <si>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</si>
  <si>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</si>
  <si>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</si>
  <si>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</si>
  <si>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</si>
  <si>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</si>
  <si>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</si>
  <si>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</si>
  <si>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</si>
  <si>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</si>
  <si>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</si>
  <si>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</si>
  <si>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</si>
  <si>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</si>
  <si>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</si>
  <si>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</si>
  <si>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</si>
  <si>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</si>
  <si>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</si>
  <si>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</si>
  <si>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</si>
  <si>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</si>
  <si>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</si>
  <si>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</si>
  <si>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</si>
  <si>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</si>
  <si>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</si>
  <si>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</si>
  <si>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</si>
  <si>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</si>
  <si>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</si>
  <si>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</si>
  <si>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</si>
  <si>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</si>
  <si>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</si>
  <si>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</si>
  <si>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</si>
  <si>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</si>
  <si>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</si>
  <si>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</si>
  <si>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</si>
  <si>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</si>
  <si>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</si>
  <si>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</si>
  <si>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</si>
  <si>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</si>
  <si>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</si>
  <si>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</si>
  <si>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</si>
  <si>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</si>
  <si>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</si>
  <si>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</si>
  <si>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</si>
  <si>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</si>
  <si>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</si>
  <si>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</si>
  <si>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</si>
  <si>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</si>
  <si>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</si>
  <si>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</si>
  <si>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</si>
  <si>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</si>
  <si>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</si>
  <si>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</si>
  <si>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</si>
  <si>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</si>
  <si>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</si>
  <si>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</si>
  <si>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</si>
  <si>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</si>
  <si>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</si>
  <si>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</si>
  <si>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</si>
  <si>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</si>
  <si>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</si>
  <si>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</si>
  <si>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</si>
  <si>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</si>
  <si>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</si>
  <si>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</si>
  <si>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</si>
  <si>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</si>
  <si>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</si>
  <si>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</si>
  <si>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</si>
  <si>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</si>
  <si>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</si>
  <si>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</si>
  <si>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</si>
  <si>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</si>
  <si>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</si>
  <si>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</si>
  <si>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</si>
  <si>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</si>
  <si>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</si>
  <si>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</si>
  <si>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</si>
  <si>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</si>
  <si>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</si>
  <si>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</si>
  <si>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</si>
  <si>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</si>
  <si>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</si>
  <si>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</si>
  <si>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</si>
  <si>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</si>
  <si>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</si>
  <si>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</si>
  <si>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</si>
  <si>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</si>
  <si>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</si>
  <si>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</si>
  <si>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</si>
  <si>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</si>
  <si>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</si>
  <si>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</si>
  <si>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</si>
  <si>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</si>
  <si>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</si>
  <si>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</si>
  <si>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</si>
  <si>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</si>
  <si>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</si>
  <si>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</si>
  <si>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</si>
  <si>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</si>
  <si>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</si>
  <si>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</si>
  <si>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</si>
  <si>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</si>
  <si>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</si>
  <si>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</si>
  <si>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</si>
  <si>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</si>
  <si>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</si>
  <si>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</si>
  <si>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</si>
  <si>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</si>
  <si>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</si>
  <si>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</si>
  <si>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</si>
  <si>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</si>
  <si>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</si>
  <si>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</si>
  <si>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</si>
  <si>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</si>
  <si>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</si>
  <si>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</si>
  <si>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</si>
  <si>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</si>
  <si>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</si>
  <si>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</si>
  <si>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</si>
  <si>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</si>
  <si>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</si>
  <si>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</si>
  <si>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</si>
  <si>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</si>
  <si>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</si>
  <si>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</si>
  <si>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</si>
  <si>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</si>
  <si>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</si>
  <si>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</si>
  <si>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</si>
  <si>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</si>
  <si>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</si>
  <si>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</si>
  <si>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</si>
  <si>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</si>
  <si>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</si>
  <si>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</si>
  <si>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</si>
  <si>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</si>
  <si>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</si>
  <si>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</si>
  <si>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</si>
  <si>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</si>
  <si>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</si>
  <si>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</si>
  <si>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</si>
  <si>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</si>
  <si>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</si>
  <si>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</si>
  <si>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</si>
  <si>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</si>
  <si>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</si>
  <si>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</si>
  <si>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</si>
  <si>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</si>
  <si>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</si>
  <si>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</si>
  <si>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</si>
  <si>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</si>
  <si>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</si>
  <si>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</si>
  <si>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</si>
  <si>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</si>
  <si>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</si>
  <si>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</si>
  <si>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</si>
  <si>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</si>
  <si>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</si>
  <si>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</si>
  <si>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</si>
  <si>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</si>
  <si>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</si>
  <si>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</si>
  <si>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</si>
  <si>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</si>
  <si>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</si>
  <si>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</si>
  <si>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</si>
  <si>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</si>
  <si>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</si>
  <si>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</si>
  <si>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</si>
  <si>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</si>
  <si>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</si>
  <si>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</si>
  <si>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</si>
  <si>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</si>
  <si>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</si>
  <si>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</si>
  <si>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</si>
  <si>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</si>
  <si>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</si>
  <si>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</si>
  <si>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</si>
  <si>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</si>
  <si>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</si>
  <si>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</si>
  <si>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</si>
  <si>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</si>
  <si>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</si>
  <si>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</si>
  <si>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</si>
  <si>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</si>
  <si>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</si>
  <si>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</si>
  <si>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</si>
  <si>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</si>
  <si>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</si>
  <si>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</si>
  <si>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</si>
  <si>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</si>
  <si>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</si>
  <si>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</si>
  <si>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</si>
  <si>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</si>
  <si>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</si>
  <si>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</si>
  <si>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</si>
  <si>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</si>
  <si>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</si>
  <si>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</si>
  <si>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</si>
  <si>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</si>
  <si>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</si>
  <si>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</si>
  <si>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</si>
  <si>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</si>
  <si>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</si>
  <si>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</si>
  <si>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</si>
  <si>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</si>
  <si>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</si>
  <si>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</si>
  <si>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</si>
  <si>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</si>
  <si>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</si>
  <si>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</si>
  <si>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</si>
  <si>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</si>
  <si>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</si>
  <si>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</si>
  <si>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</si>
  <si>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</si>
  <si>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</si>
  <si>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</si>
  <si>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</si>
  <si>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</si>
  <si>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</si>
  <si>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</si>
  <si>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</si>
  <si>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</si>
  <si>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</si>
  <si>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</si>
  <si>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</si>
  <si>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</si>
  <si>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</si>
  <si>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</si>
  <si>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</si>
  <si>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</si>
  <si>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</si>
  <si>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</si>
  <si>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</si>
  <si>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</si>
  <si>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</si>
  <si>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</si>
  <si>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</si>
  <si>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</si>
  <si>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</si>
  <si>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</si>
  <si>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</si>
  <si>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</si>
  <si>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</si>
  <si>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</si>
  <si>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</si>
  <si>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</si>
  <si>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</si>
  <si>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</si>
  <si>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</si>
  <si>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</si>
  <si>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</si>
  <si>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</si>
  <si>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</si>
  <si>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</si>
  <si>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</si>
  <si>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</si>
  <si>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</si>
  <si>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</si>
  <si>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</si>
  <si>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</si>
  <si>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</si>
  <si>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</si>
  <si>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</si>
  <si>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</si>
  <si>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</si>
  <si>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</si>
  <si>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</si>
  <si>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</si>
  <si>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</si>
  <si>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</si>
  <si>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</si>
  <si>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</si>
  <si>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</si>
  <si>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</si>
  <si>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</si>
  <si>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</si>
  <si>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</si>
  <si>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</si>
  <si>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</si>
  <si>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</si>
  <si>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</si>
  <si>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</si>
  <si>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</si>
  <si>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</si>
  <si>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</si>
  <si>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</si>
  <si>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</si>
  <si>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</si>
  <si>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</si>
  <si>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</si>
  <si>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</si>
  <si>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</si>
  <si>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</si>
  <si>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</si>
  <si>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</si>
  <si>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</si>
  <si>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</si>
  <si>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</si>
  <si>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</si>
  <si>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</si>
  <si>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</si>
  <si>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</si>
  <si>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</si>
  <si>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</si>
  <si>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</si>
  <si>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</si>
  <si>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</si>
  <si>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</si>
  <si>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</si>
  <si>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</si>
  <si>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</si>
  <si>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</si>
  <si>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</si>
  <si>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</si>
  <si>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</si>
  <si>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</si>
  <si>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</si>
  <si>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</si>
  <si>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</si>
  <si>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</si>
  <si>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</si>
  <si>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</si>
  <si>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</si>
  <si>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</si>
  <si>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</si>
  <si>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</si>
  <si>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</si>
  <si>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</si>
  <si>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</si>
  <si>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</si>
  <si>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</si>
  <si>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</si>
  <si>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</si>
  <si>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</si>
  <si>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</si>
  <si>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</si>
  <si>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</si>
  <si>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</si>
  <si>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</si>
  <si>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</si>
  <si>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</si>
  <si>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</si>
  <si>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</si>
  <si>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</si>
  <si>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</si>
  <si>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</si>
  <si>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</si>
  <si>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</si>
  <si>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</si>
  <si>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</si>
  <si>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</si>
  <si>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</si>
  <si>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</si>
  <si>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</si>
  <si>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</si>
  <si>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</si>
  <si>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</si>
  <si>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</si>
  <si>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</si>
  <si>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</si>
  <si>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</si>
  <si>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</si>
  <si>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</si>
  <si>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</si>
  <si>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</si>
  <si>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</si>
  <si>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</si>
  <si>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</si>
  <si>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</si>
  <si>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</si>
  <si>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</si>
  <si>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</si>
  <si>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</si>
  <si>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</si>
  <si>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</si>
  <si>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</si>
  <si>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</si>
  <si>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</si>
  <si>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</si>
  <si>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</si>
  <si>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</si>
  <si>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</si>
  <si>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</si>
  <si>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</si>
  <si>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</si>
  <si>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</si>
  <si>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</si>
  <si>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</si>
  <si>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</si>
  <si>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</si>
  <si>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</si>
  <si>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</si>
  <si>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</si>
  <si>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</si>
  <si>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</si>
  <si>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</si>
  <si>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</si>
  <si>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</si>
  <si>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</si>
  <si>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</si>
  <si>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</si>
  <si>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</si>
  <si>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</si>
  <si>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</si>
  <si>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</si>
  <si>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</si>
  <si>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</si>
  <si>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</si>
  <si>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</si>
  <si>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</si>
  <si>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</si>
  <si>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</si>
  <si>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</si>
  <si>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</si>
  <si>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</si>
  <si>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</si>
  <si>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</si>
  <si>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</si>
  <si>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</si>
  <si>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</si>
  <si>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</si>
  <si>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</si>
  <si>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</si>
  <si>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</si>
  <si>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</si>
  <si>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</si>
  <si>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</si>
  <si>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</si>
  <si>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</si>
  <si>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</si>
  <si>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</si>
  <si>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</si>
  <si>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</si>
  <si>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</si>
  <si>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</si>
  <si>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</si>
  <si>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</si>
  <si>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</si>
  <si>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</si>
  <si>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</si>
  <si>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</si>
  <si>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</si>
  <si>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</si>
  <si>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</si>
  <si>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</si>
  <si>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</si>
  <si>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</si>
  <si>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</si>
  <si>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</si>
  <si>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</si>
  <si>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</si>
  <si>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</si>
  <si>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</si>
  <si>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</si>
  <si>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</si>
  <si>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</si>
  <si>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</si>
  <si>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</si>
  <si>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</si>
  <si>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</si>
  <si>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</si>
  <si>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</si>
  <si>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</si>
  <si>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</si>
  <si>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</si>
  <si>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</si>
  <si>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</si>
  <si>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</si>
  <si>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</si>
  <si>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</si>
  <si>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</si>
  <si>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</si>
  <si>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</si>
  <si>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</si>
  <si>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</si>
  <si>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</si>
  <si>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</si>
  <si>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</si>
  <si>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</si>
  <si>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</si>
  <si>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</si>
  <si>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</si>
  <si>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</si>
  <si>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</si>
  <si>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</si>
  <si>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</si>
  <si>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</si>
  <si>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</si>
  <si>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</si>
  <si>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</si>
  <si>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</si>
  <si>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</si>
  <si>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</si>
  <si>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</si>
  <si>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</si>
  <si>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</si>
  <si>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</si>
  <si>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</si>
  <si>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</si>
  <si>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</si>
  <si>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</si>
  <si>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</si>
  <si>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</si>
  <si>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</si>
  <si>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</si>
  <si>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</si>
  <si>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</si>
  <si>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</si>
  <si>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</si>
  <si>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</si>
  <si>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</si>
  <si>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</si>
  <si>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</si>
  <si>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</si>
  <si>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</si>
  <si>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</si>
  <si>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</si>
  <si>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</si>
  <si>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</si>
  <si>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</si>
  <si>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</si>
  <si>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</si>
  <si>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</si>
  <si>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</si>
  <si>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</si>
  <si>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</si>
  <si>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</si>
  <si>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</si>
  <si>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</si>
  <si>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</si>
  <si>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</si>
  <si>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</si>
  <si>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</si>
  <si>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</si>
  <si>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</si>
  <si>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</si>
  <si>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</si>
  <si>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</si>
  <si>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</si>
  <si>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</si>
  <si>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</si>
  <si>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</si>
  <si>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</si>
  <si>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</si>
  <si>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</si>
  <si>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</si>
  <si>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</si>
  <si>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</si>
  <si>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</si>
  <si>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</si>
  <si>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</si>
  <si>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</si>
  <si>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</si>
  <si>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</si>
  <si>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</si>
  <si>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</si>
  <si>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</si>
  <si>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</si>
  <si>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</si>
  <si>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</si>
  <si>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</si>
  <si>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</si>
  <si>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</si>
  <si>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</si>
  <si>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</si>
  <si>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</si>
  <si>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</si>
  <si>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</si>
  <si>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</si>
  <si>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</si>
  <si>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</si>
  <si>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</si>
  <si>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</si>
  <si>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</si>
  <si>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</si>
  <si>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</si>
  <si>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</si>
  <si>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</si>
  <si>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</si>
  <si>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</si>
  <si>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</si>
  <si>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</si>
  <si>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</si>
  <si>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</si>
  <si>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</si>
  <si>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</si>
  <si>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</si>
  <si>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</si>
  <si>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</si>
  <si>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</si>
  <si>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</si>
  <si>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</si>
  <si>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</si>
  <si>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</si>
  <si>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</si>
  <si>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</si>
  <si>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</si>
  <si>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</si>
  <si>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</si>
  <si>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</si>
  <si>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</si>
  <si>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</si>
  <si>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</si>
  <si>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</si>
  <si>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</si>
  <si>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</si>
  <si>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</si>
  <si>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</si>
  <si>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</si>
  <si>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</si>
  <si>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</si>
  <si>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</si>
  <si>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</si>
  <si>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</si>
  <si>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</si>
  <si>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</si>
  <si>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</si>
  <si>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</si>
  <si>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</si>
  <si>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</si>
  <si>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</si>
  <si>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</si>
  <si>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</si>
  <si>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</si>
  <si>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</si>
  <si>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</si>
  <si>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</si>
  <si>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</si>
  <si>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</si>
  <si>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</si>
  <si>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</si>
  <si>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</si>
  <si>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</si>
  <si>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</si>
  <si>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</si>
  <si>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</si>
  <si>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</si>
  <si>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</si>
  <si>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</si>
  <si>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</si>
  <si>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</si>
  <si>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</si>
  <si>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</si>
  <si>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</si>
  <si>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</si>
  <si>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</si>
  <si>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</si>
  <si>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</si>
  <si>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</si>
  <si>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</si>
  <si>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</si>
  <si>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</si>
  <si>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</si>
  <si>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</si>
  <si>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</si>
  <si>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</si>
  <si>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</si>
  <si>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</si>
  <si>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</si>
  <si>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</si>
  <si>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</si>
  <si>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</si>
  <si>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</si>
  <si>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</si>
  <si>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</si>
  <si>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</si>
  <si>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</si>
  <si>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</si>
  <si>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</si>
  <si>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</si>
  <si>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</si>
  <si>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</si>
  <si>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</si>
  <si>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</si>
  <si>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</si>
  <si>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</si>
  <si>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</si>
  <si>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</si>
  <si>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</si>
  <si>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</si>
  <si>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</si>
  <si>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</si>
  <si>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</si>
  <si>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</si>
  <si>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</si>
  <si>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</si>
  <si>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</si>
  <si>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</si>
  <si>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</si>
  <si>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</si>
  <si>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</si>
  <si>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</si>
  <si>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</si>
  <si>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</si>
  <si>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</si>
  <si>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</si>
  <si>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</si>
  <si>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</si>
  <si>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</si>
  <si>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</si>
  <si>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</si>
  <si>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</si>
  <si>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</si>
  <si>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</si>
  <si>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</si>
  <si>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</si>
  <si>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</si>
  <si>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</si>
  <si>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</si>
  <si>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</si>
  <si>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</si>
  <si>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</si>
  <si>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</si>
  <si>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</si>
  <si>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</si>
  <si>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</si>
  <si>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</si>
  <si>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</si>
  <si>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</si>
  <si>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</si>
  <si>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</si>
  <si>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</si>
  <si>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</si>
  <si>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</si>
  <si>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</si>
  <si>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</si>
  <si>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</si>
  <si>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</si>
  <si>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</si>
  <si>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</si>
  <si>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</si>
  <si>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</si>
  <si>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</si>
  <si>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</si>
  <si>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</si>
  <si>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</si>
  <si>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</si>
  <si>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</si>
  <si>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</si>
  <si>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</si>
  <si>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</si>
  <si>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</si>
  <si>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</si>
  <si>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</si>
  <si>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</si>
  <si>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</si>
  <si>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</si>
  <si>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</si>
  <si>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</si>
  <si>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</si>
  <si>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</si>
  <si>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</si>
  <si>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</si>
  <si>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</si>
  <si>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</si>
  <si>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</si>
  <si>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</si>
  <si>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</si>
  <si>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</si>
  <si>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</si>
  <si>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</si>
  <si>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</si>
  <si>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</si>
  <si>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</si>
  <si>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</si>
  <si>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</si>
  <si>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</si>
  <si>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</si>
  <si>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</si>
  <si>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</si>
  <si>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</si>
  <si>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</si>
  <si>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</si>
  <si>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</si>
  <si>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</si>
  <si>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</si>
  <si>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</si>
  <si>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</si>
  <si>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</si>
  <si>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</si>
  <si>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</si>
  <si>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</si>
  <si>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</si>
  <si>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</si>
  <si>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</si>
  <si>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</si>
  <si>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</si>
  <si>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</si>
  <si>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</si>
  <si>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</si>
  <si>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</si>
  <si>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</si>
  <si>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</si>
  <si>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</si>
  <si>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</si>
  <si>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</si>
  <si>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</si>
  <si>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</si>
  <si>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</si>
  <si>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</si>
  <si>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</si>
  <si>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</si>
  <si>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</si>
  <si>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</si>
  <si>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</si>
  <si>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</si>
  <si>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</si>
  <si>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</si>
  <si>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</si>
  <si>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</si>
  <si>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</si>
  <si>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</si>
  <si>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</si>
  <si>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</si>
  <si>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</si>
  <si>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</si>
  <si>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</si>
  <si>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</si>
  <si>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</si>
  <si>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</si>
  <si>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</si>
  <si>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</si>
  <si>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</si>
  <si>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</si>
  <si>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</si>
  <si>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</si>
  <si>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</si>
  <si>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</si>
  <si>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</si>
  <si>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</si>
  <si>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</si>
  <si>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</si>
  <si>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</si>
  <si>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</si>
  <si>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</si>
  <si>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</si>
  <si>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</si>
  <si>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</si>
  <si>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</si>
  <si>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</si>
  <si>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</si>
  <si>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</si>
  <si>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</si>
  <si>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</si>
  <si>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</si>
  <si>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</si>
  <si>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</si>
  <si>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</si>
  <si>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</si>
  <si>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</si>
  <si>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</si>
  <si>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</si>
  <si>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</si>
  <si>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</si>
  <si>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</si>
  <si>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</si>
  <si>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</si>
  <si>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</si>
  <si>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</si>
  <si>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</si>
  <si>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</si>
  <si>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</si>
  <si>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</si>
  <si>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</si>
  <si>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</si>
  <si>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</si>
  <si>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</si>
  <si>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</si>
  <si>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</si>
  <si>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</si>
  <si>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</si>
  <si>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</si>
  <si>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</si>
  <si>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</si>
  <si>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</si>
  <si>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</si>
  <si>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</si>
  <si>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</si>
  <si>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</si>
  <si>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</si>
  <si>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</si>
  <si>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</si>
  <si>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</si>
  <si>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</si>
  <si>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</si>
  <si>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</si>
  <si>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</si>
  <si>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</si>
  <si>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</si>
  <si>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</si>
  <si>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</si>
  <si>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</si>
  <si>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</si>
  <si>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</si>
  <si>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</si>
  <si>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</si>
  <si>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</si>
  <si>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</si>
  <si>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</si>
  <si>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</si>
  <si>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</si>
  <si>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</si>
  <si>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</si>
  <si>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</si>
  <si>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</si>
  <si>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</si>
  <si>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</si>
  <si>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</si>
  <si>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</si>
  <si>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</si>
  <si>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</si>
  <si>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</si>
  <si>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</si>
  <si>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</si>
  <si>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</si>
  <si>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</si>
  <si>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</si>
  <si>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</si>
  <si>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</si>
  <si>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</si>
  <si>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</si>
  <si>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</si>
  <si>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</si>
  <si>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</si>
  <si>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</si>
  <si>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</si>
  <si>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</si>
  <si>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</si>
  <si>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</si>
  <si>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</si>
  <si>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</si>
  <si>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</si>
  <si>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</si>
  <si>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</si>
  <si>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</si>
  <si>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</si>
  <si>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</si>
  <si>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</si>
  <si>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</si>
  <si>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</si>
  <si>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</si>
  <si>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</si>
  <si>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</si>
  <si>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</si>
  <si>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</si>
  <si>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</si>
  <si>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</si>
  <si>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</si>
  <si>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</si>
  <si>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</si>
  <si>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</si>
  <si>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</si>
  <si>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</si>
  <si>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</si>
  <si>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</si>
  <si>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</si>
  <si>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</si>
  <si>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</si>
  <si>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</si>
  <si>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</si>
  <si>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</si>
  <si>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</si>
  <si>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</si>
  <si>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</si>
  <si>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</si>
  <si>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</si>
  <si>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</si>
  <si>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</si>
  <si>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</si>
  <si>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</si>
  <si>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</si>
  <si>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</si>
  <si>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</si>
  <si>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</si>
  <si>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</si>
  <si>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</si>
  <si>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</si>
  <si>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</si>
  <si>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</si>
  <si>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</si>
  <si>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</si>
  <si>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</si>
  <si>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</si>
  <si>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</si>
  <si>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</si>
  <si>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</si>
  <si>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</si>
  <si>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</si>
  <si>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</si>
  <si>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</si>
  <si>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</si>
  <si>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</si>
  <si>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</si>
  <si>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</si>
  <si>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</si>
  <si>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</si>
  <si>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</si>
  <si>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</si>
  <si>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</si>
  <si>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</si>
  <si>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</si>
  <si>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</si>
  <si>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</si>
  <si>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</si>
  <si>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</si>
  <si>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</si>
  <si>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</si>
  <si>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</si>
  <si>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</si>
  <si>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</si>
  <si>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</si>
  <si>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</si>
  <si>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</si>
  <si>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</si>
  <si>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</si>
  <si>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</si>
  <si>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</si>
  <si>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</si>
  <si>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</si>
  <si>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</si>
  <si>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</si>
  <si>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</si>
  <si>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</si>
  <si>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</si>
  <si>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</si>
  <si>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</si>
  <si>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</si>
  <si>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</si>
  <si>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</si>
  <si>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</si>
  <si>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</si>
  <si>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</si>
  <si>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</si>
  <si>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</si>
  <si>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</si>
  <si>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</si>
  <si>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</si>
  <si>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</si>
  <si>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</si>
  <si>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</si>
  <si>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</si>
  <si>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</si>
  <si>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</si>
  <si>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</si>
  <si>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</si>
  <si>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</si>
  <si>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</si>
  <si>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</si>
  <si>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</si>
  <si>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</si>
  <si>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</si>
  <si>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</si>
  <si>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</si>
  <si>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</si>
  <si>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</si>
  <si>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</si>
  <si>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</si>
  <si>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</si>
  <si>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</si>
  <si>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</si>
  <si>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</si>
  <si>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</si>
  <si>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</si>
  <si>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</si>
  <si>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</si>
  <si>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</si>
  <si>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</si>
  <si>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</si>
  <si>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</si>
  <si>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</si>
  <si>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</si>
  <si>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</si>
  <si>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</si>
  <si>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</si>
  <si>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</si>
  <si>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</si>
  <si>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</si>
  <si>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</si>
  <si>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</si>
  <si>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</si>
  <si>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</si>
  <si>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</si>
  <si>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</si>
  <si>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</si>
  <si>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</si>
  <si>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</si>
  <si>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</si>
  <si>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</si>
  <si>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</si>
  <si>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</si>
  <si>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</si>
  <si>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</si>
  <si>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</si>
  <si>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</si>
  <si>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</si>
  <si>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</si>
  <si>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</si>
  <si>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</si>
  <si>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</si>
  <si>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</si>
  <si>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</si>
  <si>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</si>
  <si>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</si>
  <si>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</si>
  <si>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</si>
  <si>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</si>
  <si>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</si>
  <si>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</si>
  <si>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</si>
  <si>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</si>
  <si>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</si>
  <si>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</si>
  <si>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</si>
  <si>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</si>
  <si>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</si>
  <si>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</si>
  <si>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</si>
  <si>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</si>
  <si>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</si>
  <si>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</si>
  <si>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</si>
  <si>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</si>
  <si>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</si>
  <si>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</si>
  <si>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</si>
  <si>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</si>
  <si>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</si>
  <si>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</si>
  <si>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</si>
  <si>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</si>
  <si>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</si>
  <si>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</si>
  <si>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</si>
  <si>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</si>
  <si>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</si>
  <si>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</si>
  <si>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</si>
  <si>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</si>
  <si>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</si>
  <si>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</si>
  <si>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</si>
  <si>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</si>
  <si>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</si>
  <si>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</si>
  <si>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</si>
  <si>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</si>
  <si>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</si>
  <si>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</si>
  <si>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</si>
  <si>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</si>
  <si>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</si>
  <si>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</si>
  <si>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</si>
  <si>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</si>
  <si>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</si>
  <si>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</si>
  <si>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</si>
  <si>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</si>
  <si>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</si>
  <si>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</si>
  <si>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</si>
  <si>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</si>
  <si>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</si>
  <si>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</si>
  <si>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</si>
  <si>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</si>
  <si>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</si>
  <si>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</si>
  <si>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</si>
  <si>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</si>
  <si>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</si>
  <si>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</si>
  <si>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</si>
  <si>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</si>
  <si>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</si>
  <si>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</si>
  <si>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</si>
  <si>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</si>
  <si>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</si>
  <si>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</si>
  <si>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</si>
  <si>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</si>
  <si>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</si>
  <si>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</si>
  <si>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</si>
  <si>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</si>
  <si>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</si>
  <si>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</si>
  <si>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</si>
  <si>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</si>
  <si>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</si>
  <si>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</si>
  <si>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</si>
  <si>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</si>
  <si>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</si>
  <si>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</si>
  <si>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</si>
  <si>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</si>
  <si>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</si>
  <si>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</si>
  <si>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</si>
  <si>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</si>
  <si>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</si>
  <si>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</si>
  <si>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</si>
  <si>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</si>
  <si>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</si>
  <si>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</si>
  <si>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</si>
  <si>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</si>
  <si>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</si>
  <si>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</si>
  <si>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</si>
  <si>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</si>
  <si>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</si>
  <si>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</si>
  <si>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</si>
  <si>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</si>
  <si>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</si>
  <si>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</si>
  <si>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</si>
  <si>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</si>
  <si>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</si>
  <si>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</si>
  <si>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</si>
  <si>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</si>
  <si>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</si>
  <si>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</si>
  <si>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</si>
  <si>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</si>
  <si>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</si>
  <si>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</si>
  <si>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</si>
  <si>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</si>
  <si>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</si>
  <si>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</si>
  <si>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</si>
  <si>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</si>
  <si>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</si>
  <si>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</si>
  <si>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</si>
  <si>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</si>
  <si>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</si>
  <si>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</si>
  <si>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</si>
  <si>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</si>
  <si>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</si>
  <si>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</si>
  <si>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</si>
  <si>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</si>
  <si>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</si>
  <si>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</si>
  <si>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</si>
  <si>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</si>
  <si>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</si>
  <si>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</si>
  <si>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</si>
  <si>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</si>
  <si>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</si>
  <si>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</si>
  <si>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</si>
  <si>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</si>
  <si>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</si>
  <si>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</si>
  <si>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</si>
  <si>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</si>
  <si>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</si>
  <si>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</si>
  <si>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</si>
  <si>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</si>
  <si>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</si>
  <si>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</si>
  <si>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</si>
  <si>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</si>
  <si>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</si>
  <si>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</si>
  <si>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</si>
  <si>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</si>
  <si>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</si>
  <si>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</si>
  <si>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</si>
  <si>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</si>
  <si>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</si>
  <si>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</si>
  <si>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</si>
  <si>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</si>
  <si>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</si>
  <si>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</si>
  <si>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</si>
  <si>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</si>
  <si>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</si>
  <si>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</si>
  <si>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</si>
  <si>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</si>
  <si>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</si>
  <si>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</si>
  <si>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</si>
  <si>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</si>
  <si>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</si>
  <si>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</si>
  <si>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</si>
  <si>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</si>
  <si>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</si>
  <si>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</si>
  <si>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</si>
  <si>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</si>
  <si>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</si>
  <si>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</si>
  <si>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</si>
  <si>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</si>
  <si>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</si>
  <si>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</si>
  <si>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</si>
  <si>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</si>
  <si>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</si>
  <si>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</si>
  <si>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</si>
  <si>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</si>
  <si>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</si>
  <si>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</si>
  <si>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</si>
  <si>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</si>
  <si>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</si>
  <si>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</si>
  <si>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</si>
  <si>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</si>
  <si>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</si>
  <si>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</si>
  <si>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</si>
  <si>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</si>
  <si>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</si>
  <si>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</si>
  <si>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</si>
  <si>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</si>
  <si>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</si>
  <si>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</si>
  <si>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</si>
  <si>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</si>
  <si>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</si>
  <si>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</si>
  <si>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</si>
  <si>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</si>
  <si>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</si>
  <si>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</si>
  <si>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</si>
  <si>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</si>
  <si>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</si>
  <si>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</si>
  <si>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</si>
  <si>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</si>
  <si>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</si>
  <si>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</si>
  <si>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</si>
  <si>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</si>
  <si>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</si>
  <si>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</si>
  <si>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</si>
  <si>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</si>
  <si>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</si>
  <si>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</si>
  <si>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</si>
  <si>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</si>
  <si>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</si>
  <si>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</si>
  <si>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</si>
  <si>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</si>
  <si>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</si>
  <si>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</si>
  <si>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</si>
  <si>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</si>
  <si>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</si>
  <si>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</si>
  <si>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</si>
  <si>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</si>
  <si>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</si>
  <si>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</si>
  <si>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</si>
  <si>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</si>
  <si>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</si>
  <si>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</si>
  <si>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</si>
  <si>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</si>
  <si>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</si>
  <si>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</si>
  <si>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</si>
  <si>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</si>
  <si>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</si>
  <si>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</si>
  <si>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</si>
  <si>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</si>
  <si>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</si>
  <si>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</si>
  <si>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</si>
  <si>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</si>
  <si>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</si>
  <si>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</si>
  <si>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</si>
  <si>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</si>
  <si>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</si>
  <si>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</si>
  <si>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</si>
  <si>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</si>
  <si>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</si>
  <si>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</si>
  <si>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</si>
  <si>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</si>
  <si>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</si>
  <si>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</si>
  <si>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</si>
  <si>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</si>
  <si>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</si>
  <si>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</si>
  <si>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</si>
  <si>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</si>
  <si>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</si>
  <si>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</si>
  <si>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</si>
  <si>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</si>
  <si>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</si>
  <si>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</si>
  <si>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</si>
  <si>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</si>
  <si>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</si>
  <si>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</si>
  <si>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</si>
  <si>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</si>
  <si>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</si>
  <si>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</si>
  <si>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</si>
  <si>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</si>
  <si>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</si>
  <si>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</si>
  <si>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</si>
  <si>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</si>
  <si>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</si>
  <si>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</si>
  <si>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</si>
  <si>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</si>
  <si>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</si>
  <si>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</si>
  <si>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</si>
  <si>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</si>
  <si>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</si>
  <si>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</si>
  <si>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</si>
  <si>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</si>
  <si>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</si>
  <si>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</si>
  <si>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</si>
  <si>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</si>
  <si>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</si>
  <si>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</si>
  <si>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</si>
  <si>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</si>
  <si>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</si>
  <si>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</si>
  <si>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</si>
  <si>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</si>
  <si>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</si>
  <si>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</si>
  <si>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</si>
  <si>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</si>
  <si>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</si>
  <si>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</si>
  <si>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</si>
  <si>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</si>
  <si>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</si>
  <si>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</si>
  <si>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</si>
  <si>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</si>
  <si>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</si>
  <si>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</si>
  <si>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</si>
  <si>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</si>
  <si>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</si>
  <si>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</si>
  <si>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</si>
  <si>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</si>
  <si>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</si>
  <si>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</si>
  <si>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</si>
  <si>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</si>
  <si>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</si>
  <si>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</si>
  <si>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</si>
  <si>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</si>
  <si>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</si>
  <si>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</si>
  <si>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</si>
  <si>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</si>
  <si>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</si>
  <si>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</si>
  <si>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</si>
  <si>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</si>
  <si>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</si>
  <si>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</si>
  <si>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</si>
  <si>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</si>
  <si>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</si>
  <si>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</si>
  <si>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</si>
  <si>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</si>
  <si>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</si>
  <si>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</si>
  <si>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</si>
  <si>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</si>
  <si>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</si>
  <si>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</si>
  <si>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</si>
  <si>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</si>
  <si>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</si>
  <si>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</si>
  <si>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</si>
  <si>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</si>
  <si>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</si>
  <si>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</si>
  <si>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</si>
  <si>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</si>
  <si>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</si>
  <si>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</si>
  <si>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</si>
  <si>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</si>
  <si>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</si>
  <si>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</si>
  <si>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</si>
  <si>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</si>
  <si>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</si>
  <si>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</si>
  <si>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</si>
  <si>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</si>
  <si>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</si>
  <si>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</si>
  <si>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</si>
  <si>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</si>
  <si>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</si>
  <si>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</si>
  <si>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</si>
  <si>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</si>
  <si>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</si>
  <si>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</si>
  <si>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</si>
  <si>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</si>
  <si>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</si>
  <si>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</si>
  <si>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</si>
  <si>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</si>
  <si>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</si>
  <si>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</si>
  <si>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</si>
  <si>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</si>
  <si>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</si>
  <si>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</si>
  <si>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</si>
  <si>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</si>
  <si>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</si>
  <si>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</si>
  <si>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</si>
  <si>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</si>
  <si>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</si>
  <si>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</si>
  <si>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</si>
  <si>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</si>
  <si>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</si>
  <si>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</si>
  <si>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</si>
  <si>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</si>
  <si>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</si>
  <si>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</si>
  <si>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</si>
  <si>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</si>
  <si>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</si>
  <si>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</si>
  <si>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</si>
  <si>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</si>
  <si>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</si>
  <si>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</si>
  <si>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</si>
  <si>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</si>
  <si>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</si>
  <si>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</si>
  <si>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</si>
  <si>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</si>
  <si>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</si>
  <si>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</si>
  <si>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</si>
  <si>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</si>
  <si>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</si>
  <si>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</si>
  <si>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</si>
  <si>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</si>
  <si>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</si>
  <si>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</si>
  <si>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</si>
  <si>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</si>
  <si>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</si>
  <si>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</si>
  <si>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</si>
  <si>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</si>
  <si>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</si>
  <si>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</si>
  <si>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</si>
  <si>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</si>
  <si>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</si>
  <si>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</si>
  <si>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</si>
  <si>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</si>
  <si>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</si>
  <si>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</si>
  <si>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</si>
  <si>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</si>
  <si>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</si>
  <si>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</si>
  <si>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</si>
  <si>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</si>
  <si>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</si>
  <si>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</si>
  <si>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</si>
  <si>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</si>
  <si>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</si>
  <si>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</si>
  <si>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</si>
  <si>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</si>
  <si>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</si>
  <si>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</si>
  <si>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</si>
  <si>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</si>
  <si>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</si>
  <si>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</si>
  <si>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</si>
  <si>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</si>
  <si>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</si>
  <si>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</si>
  <si>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</si>
  <si>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</si>
  <si>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</si>
  <si>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</si>
  <si>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</si>
  <si>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</si>
  <si>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</si>
  <si>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</si>
  <si>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</si>
  <si>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</si>
  <si>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</si>
  <si>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</si>
  <si>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</si>
  <si>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</si>
  <si>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</si>
  <si>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</si>
  <si>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</si>
  <si>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</si>
  <si>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</si>
  <si>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</si>
  <si>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</si>
  <si>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</si>
  <si>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</si>
  <si>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</si>
  <si>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</si>
  <si>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</si>
  <si>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</si>
  <si>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</si>
  <si>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</si>
  <si>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</si>
  <si>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</si>
  <si>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</si>
  <si>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</si>
  <si>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</si>
  <si>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</si>
  <si>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</si>
  <si>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</si>
  <si>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</si>
  <si>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</si>
  <si>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</si>
  <si>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</si>
  <si>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</si>
  <si>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</si>
  <si>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</si>
  <si>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</si>
  <si>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</si>
  <si>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</si>
  <si>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</si>
  <si>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</si>
  <si>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</si>
  <si>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</si>
  <si>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</si>
  <si>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</si>
  <si>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</si>
  <si>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</si>
  <si>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</si>
  <si>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</si>
  <si>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</si>
  <si>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</si>
  <si>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</si>
  <si>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</si>
  <si>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</si>
  <si>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</si>
  <si>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</si>
  <si>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</si>
  <si>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</si>
  <si>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</si>
  <si>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</si>
  <si>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</si>
  <si>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</si>
  <si>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</si>
  <si>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</si>
  <si>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</si>
  <si>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</si>
  <si>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</si>
  <si>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</si>
  <si>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</si>
  <si>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</si>
  <si>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</si>
  <si>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</si>
  <si>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</si>
  <si>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</si>
  <si>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</si>
  <si>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</si>
  <si>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</si>
  <si>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</si>
  <si>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</si>
  <si>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</si>
  <si>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</si>
  <si>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</si>
  <si>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</si>
  <si>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</si>
  <si>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</si>
  <si>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</si>
  <si>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</si>
  <si>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</si>
  <si>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</si>
  <si>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</si>
  <si>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</si>
  <si>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</si>
  <si>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</si>
  <si>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</si>
  <si>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</si>
  <si>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</si>
  <si>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</si>
  <si>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</si>
  <si>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</si>
  <si>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</si>
  <si>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</si>
  <si>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</si>
  <si>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</si>
  <si>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</si>
  <si>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</si>
  <si>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</si>
  <si>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</si>
  <si>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</si>
  <si>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</si>
  <si>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</si>
  <si>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</si>
  <si>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</si>
  <si>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</si>
  <si>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</si>
  <si>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</si>
  <si>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</si>
  <si>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</si>
  <si>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</si>
  <si>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</si>
  <si>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</si>
  <si>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</si>
  <si>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</si>
  <si>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</si>
  <si>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</si>
  <si>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</si>
  <si>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</si>
  <si>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</si>
  <si>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</si>
  <si>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</si>
  <si>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</si>
  <si>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</si>
  <si>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</si>
  <si>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</si>
  <si>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</si>
  <si>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</si>
  <si>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</si>
  <si>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</si>
  <si>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</si>
  <si>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</si>
  <si>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</si>
  <si>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</si>
  <si>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</si>
  <si>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</si>
  <si>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</si>
  <si>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</si>
  <si>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</si>
  <si>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</si>
  <si>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</si>
  <si>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</si>
  <si>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</si>
  <si>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</si>
  <si>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</si>
  <si>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</si>
  <si>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</si>
  <si>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</si>
  <si>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</si>
  <si>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</si>
  <si>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</si>
  <si>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</si>
  <si>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</si>
  <si>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</si>
  <si>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</si>
  <si>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</si>
  <si>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</si>
  <si>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</si>
  <si>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</si>
  <si>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</si>
  <si>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</si>
  <si>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</si>
  <si>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</si>
  <si>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</si>
  <si>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</si>
  <si>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</si>
  <si>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</si>
  <si>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</si>
  <si>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</si>
  <si>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</si>
  <si>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</si>
  <si>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</si>
  <si>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</si>
  <si>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</si>
  <si>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</si>
  <si>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</si>
  <si>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</si>
  <si>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</si>
  <si>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</si>
  <si>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</si>
  <si>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</si>
  <si>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</si>
  <si>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</si>
  <si>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</si>
  <si>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</si>
  <si>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</si>
  <si>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</si>
  <si>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</si>
  <si>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</si>
  <si>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</si>
  <si>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</si>
  <si>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</si>
  <si>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</si>
  <si>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</si>
  <si>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</si>
  <si>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</si>
  <si>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</si>
  <si>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</si>
  <si>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</si>
  <si>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</si>
  <si>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</si>
  <si>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</si>
  <si>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</si>
  <si>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</si>
  <si>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</si>
  <si>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</si>
  <si>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</si>
  <si>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</si>
  <si>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</si>
  <si>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</si>
  <si>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</si>
  <si>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</si>
  <si>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</si>
  <si>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</si>
  <si>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</si>
  <si>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</si>
  <si>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</si>
  <si>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</si>
  <si>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</si>
  <si>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</si>
  <si>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</si>
  <si>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</si>
  <si>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</si>
  <si>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</si>
  <si>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</si>
  <si>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</si>
  <si>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</si>
  <si>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</si>
  <si>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</si>
  <si>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</si>
  <si>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</si>
  <si>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</si>
  <si>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</si>
  <si>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</si>
  <si>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</si>
  <si>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</si>
  <si>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</si>
  <si>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</si>
  <si>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</si>
  <si>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</si>
  <si>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</si>
  <si>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</si>
  <si>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</si>
  <si>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</si>
  <si>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</si>
  <si>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</si>
  <si>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</si>
  <si>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</si>
  <si>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</si>
  <si>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</si>
  <si>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</si>
  <si>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</si>
  <si>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</si>
  <si>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</si>
  <si>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</si>
  <si>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</si>
  <si>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</si>
  <si>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</si>
  <si>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</si>
  <si>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</si>
  <si>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</si>
  <si>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</si>
  <si>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</si>
  <si>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</si>
  <si>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</si>
  <si>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</si>
  <si>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</si>
  <si>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</si>
  <si>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</si>
  <si>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</si>
  <si>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</si>
  <si>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</si>
  <si>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</si>
  <si>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</si>
  <si>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</si>
  <si>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</si>
  <si>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</si>
  <si>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</si>
  <si>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</si>
  <si>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</si>
  <si>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</si>
  <si>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</si>
  <si>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</si>
  <si>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</si>
  <si>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</si>
  <si>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</si>
  <si>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</si>
  <si>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</si>
  <si>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</si>
  <si>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</si>
  <si>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</si>
  <si>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</si>
  <si>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</si>
  <si>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</si>
  <si>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</si>
  <si>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</si>
  <si>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</si>
  <si>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</si>
  <si>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</si>
  <si>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</si>
  <si>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</si>
  <si>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</si>
  <si>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</si>
  <si>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</si>
  <si>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</si>
  <si>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</si>
  <si>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</si>
  <si>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</si>
  <si>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</si>
  <si>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</si>
  <si>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</si>
  <si>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</si>
  <si>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</si>
  <si>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</si>
  <si>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</si>
  <si>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</si>
  <si>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</si>
  <si>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</si>
  <si>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</si>
  <si>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</si>
  <si>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</si>
  <si>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</si>
  <si>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</si>
  <si>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</si>
  <si>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</si>
  <si>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</si>
  <si>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</si>
  <si>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</si>
  <si>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</si>
  <si>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</si>
  <si>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</si>
  <si>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</si>
  <si>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</si>
  <si>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</si>
  <si>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</si>
  <si>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</si>
  <si>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</si>
  <si>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</si>
  <si>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</si>
  <si>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</si>
  <si>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</si>
  <si>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</si>
  <si>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</si>
  <si>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</si>
  <si>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</si>
  <si>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</si>
  <si>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</si>
  <si>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</si>
  <si>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</si>
  <si>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</si>
  <si>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</si>
  <si>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</si>
  <si>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</si>
  <si>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</si>
  <si>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</si>
  <si>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</si>
  <si>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</si>
  <si>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</si>
  <si>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</si>
  <si>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</si>
  <si>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</si>
  <si>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</si>
  <si>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</si>
  <si>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</si>
  <si>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</si>
  <si>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</si>
  <si>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</si>
  <si>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</si>
  <si>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</si>
  <si>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</si>
  <si>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</si>
  <si>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</si>
  <si>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</si>
  <si>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</si>
  <si>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</si>
  <si>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</si>
  <si>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</si>
  <si>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</si>
  <si>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</si>
  <si>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</si>
  <si>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</si>
  <si>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</si>
  <si>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</si>
  <si>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</si>
  <si>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</si>
  <si>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</si>
  <si>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</si>
  <si>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</si>
  <si>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</si>
  <si>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</si>
  <si>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</si>
  <si>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</si>
  <si>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</si>
  <si>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</si>
  <si>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</si>
  <si>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</si>
  <si>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</si>
  <si>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</si>
  <si>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</si>
  <si>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</si>
  <si>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</si>
  <si>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</si>
  <si>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</si>
  <si>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</si>
  <si>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</si>
  <si>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</si>
  <si>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</si>
  <si>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</si>
  <si>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</si>
  <si>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</si>
  <si>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</si>
  <si>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</si>
  <si>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</si>
  <si>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</si>
  <si>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</si>
  <si>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</si>
  <si>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</si>
  <si>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</si>
  <si>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</si>
  <si>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</si>
  <si>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</si>
  <si>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</si>
  <si>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</si>
  <si>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</si>
  <si>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</si>
  <si>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</si>
  <si>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</si>
  <si>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</si>
  <si>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</si>
  <si>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</si>
  <si>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</si>
  <si>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</si>
  <si>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</si>
  <si>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</si>
  <si>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</si>
  <si>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</si>
  <si>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</si>
  <si>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</si>
  <si>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</si>
  <si>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</si>
  <si>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</si>
  <si>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</si>
  <si>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</si>
  <si>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</si>
  <si>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</si>
  <si>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</si>
  <si>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</si>
  <si>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</si>
  <si>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</si>
  <si>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</si>
  <si>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</si>
  <si>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</si>
  <si>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</si>
  <si>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</si>
  <si>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</si>
  <si>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</si>
  <si>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</si>
  <si>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</si>
  <si>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</si>
  <si>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</si>
  <si>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</si>
  <si>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</si>
  <si>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</si>
  <si>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</si>
  <si>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</si>
  <si>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</si>
  <si>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</si>
  <si>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</si>
  <si>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</si>
  <si>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</si>
  <si>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</si>
  <si>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</si>
  <si>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</si>
  <si>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</si>
  <si>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</si>
  <si>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</si>
  <si>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</si>
  <si>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</si>
  <si>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</si>
  <si>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</si>
  <si>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</si>
  <si>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</si>
  <si>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</si>
  <si>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</si>
  <si>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</si>
  <si>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</si>
  <si>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</si>
  <si>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</si>
  <si>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</si>
  <si>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</si>
  <si>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</si>
  <si>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</si>
  <si>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</si>
  <si>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</si>
  <si>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</si>
  <si>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</si>
  <si>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</si>
  <si>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</si>
  <si>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</si>
  <si>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</si>
  <si>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</si>
  <si>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</si>
  <si>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</si>
  <si>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</si>
  <si>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</si>
  <si>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</si>
  <si>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</si>
  <si>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</si>
  <si>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</si>
  <si>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</si>
  <si>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</si>
  <si>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</si>
  <si>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</si>
  <si>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</si>
  <si>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</si>
  <si>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</si>
  <si>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</si>
  <si>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</si>
  <si>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</si>
  <si>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</si>
  <si>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</si>
  <si>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</si>
  <si>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</si>
  <si>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</si>
  <si>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</si>
  <si>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</si>
  <si>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</si>
  <si>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</si>
  <si>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</si>
  <si>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</si>
  <si>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</si>
  <si>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</si>
  <si>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</si>
  <si>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</si>
  <si>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</si>
  <si>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</si>
  <si>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</si>
  <si>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</si>
  <si>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</si>
  <si>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</si>
  <si>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</si>
  <si>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</si>
  <si>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</si>
  <si>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</si>
  <si>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</si>
  <si>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</si>
  <si>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</si>
  <si>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</si>
  <si>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</si>
  <si>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</si>
  <si>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</si>
  <si>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</si>
  <si>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</si>
  <si>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</si>
  <si>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</si>
  <si>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</si>
  <si>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</si>
  <si>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</si>
  <si>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</si>
  <si>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</si>
  <si>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</si>
  <si>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</si>
  <si>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</si>
  <si>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</si>
  <si>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</si>
  <si>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</si>
  <si>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</si>
  <si>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</si>
  <si>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</si>
  <si>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</si>
  <si>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</si>
  <si>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</si>
  <si>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</si>
  <si>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</si>
  <si>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</si>
  <si>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</si>
  <si>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</si>
  <si>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</si>
  <si>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</si>
  <si>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</si>
  <si>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</si>
  <si>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</si>
  <si>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</si>
  <si>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</si>
  <si>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</si>
  <si>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</si>
  <si>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</si>
  <si>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</si>
  <si>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</si>
  <si>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</si>
  <si>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</si>
  <si>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</si>
  <si>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</si>
  <si>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</si>
  <si>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</si>
  <si>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</si>
  <si>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</si>
  <si>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</si>
  <si>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</si>
  <si>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</si>
  <si>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</si>
  <si>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</si>
  <si>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</si>
  <si>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</si>
  <si>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</si>
  <si>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</si>
  <si>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</si>
  <si>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</si>
  <si>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</si>
  <si>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</si>
  <si>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</si>
  <si>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</si>
  <si>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</si>
  <si>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</si>
  <si>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</si>
  <si>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</si>
  <si>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</si>
  <si>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</si>
  <si>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</si>
  <si>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</si>
  <si>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</si>
  <si>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</si>
  <si>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</si>
  <si>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</si>
  <si>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</si>
  <si>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</si>
  <si>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</si>
  <si>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</si>
  <si>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</si>
  <si>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</si>
  <si>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</si>
  <si>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</si>
  <si>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</si>
  <si>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</si>
  <si>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</si>
  <si>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</si>
  <si>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</si>
  <si>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</si>
  <si>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</si>
  <si>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</si>
  <si>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</si>
  <si>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</si>
  <si>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</si>
  <si>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</si>
  <si>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</si>
  <si>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</si>
  <si>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</si>
  <si>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</si>
  <si>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</si>
  <si>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</si>
  <si>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</si>
  <si>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</si>
  <si>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</si>
  <si>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</si>
  <si>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</si>
  <si>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</si>
  <si>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</si>
  <si>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</si>
  <si>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</si>
  <si>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</si>
  <si>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</si>
  <si>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</si>
  <si>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</si>
  <si>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</si>
  <si>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</si>
  <si>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</si>
  <si>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</si>
  <si>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</si>
  <si>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</si>
  <si>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</si>
  <si>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</si>
  <si>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</si>
  <si>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</si>
  <si>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</si>
  <si>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</si>
  <si>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</si>
  <si>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</si>
  <si>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</si>
  <si>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</si>
  <si>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</si>
  <si>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</si>
  <si>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</si>
  <si>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</si>
  <si>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</si>
  <si>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</si>
  <si>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</si>
  <si>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</si>
  <si>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</si>
  <si>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</si>
  <si>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</si>
  <si>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</si>
  <si>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</si>
  <si>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</si>
  <si>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</si>
  <si>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</si>
  <si>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</si>
  <si>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</si>
  <si>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</si>
  <si>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</si>
  <si>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</si>
  <si>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</si>
  <si>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</si>
  <si>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</si>
  <si>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</si>
  <si>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</si>
  <si>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</si>
  <si>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</si>
  <si>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</si>
  <si>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</si>
  <si>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</si>
  <si>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</si>
  <si>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</si>
  <si>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</si>
  <si>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</si>
  <si>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</si>
  <si>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</si>
  <si>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</si>
  <si>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</si>
  <si>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</si>
  <si>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</si>
  <si>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</si>
  <si>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</si>
  <si>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</si>
  <si>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</si>
  <si>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</si>
  <si>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</si>
  <si>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</si>
  <si>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</si>
  <si>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</si>
  <si>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</si>
  <si>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</si>
  <si>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</si>
  <si>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</si>
  <si>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</si>
  <si>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</si>
  <si>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</si>
  <si>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</si>
  <si>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</si>
  <si>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</si>
  <si>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</si>
  <si>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</si>
  <si>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</si>
  <si>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</si>
  <si>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</si>
  <si>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</si>
  <si>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</si>
  <si>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</si>
  <si>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</si>
  <si>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</si>
  <si>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</si>
  <si>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</si>
  <si>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</si>
  <si>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</si>
  <si>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</si>
  <si>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</si>
  <si>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</si>
  <si>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</si>
  <si>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</si>
  <si>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</si>
  <si>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</si>
  <si>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</si>
  <si>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</si>
  <si>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</si>
  <si>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</si>
  <si>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</si>
  <si>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</si>
  <si>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</si>
  <si>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</si>
  <si>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</si>
  <si>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</si>
  <si>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</si>
  <si>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</si>
  <si>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</si>
  <si>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</si>
  <si>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</si>
  <si>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</si>
  <si>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</si>
  <si>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</si>
  <si>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</si>
  <si>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</si>
  <si>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</si>
  <si>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</si>
  <si>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</si>
  <si>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</si>
  <si>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</si>
  <si>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</si>
  <si>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</si>
  <si>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</si>
  <si>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</si>
  <si>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</si>
  <si>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</si>
  <si>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</si>
  <si>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</si>
  <si>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</si>
  <si>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</si>
  <si>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</si>
  <si>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</si>
  <si>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</si>
  <si>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</si>
  <si>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</si>
  <si>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</si>
  <si>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</si>
  <si>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</si>
  <si>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</si>
  <si>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</si>
  <si>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</si>
  <si>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</si>
  <si>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</si>
  <si>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</si>
  <si>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</si>
  <si>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</si>
  <si>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</si>
  <si>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</si>
  <si>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</si>
  <si>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</si>
  <si>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</si>
  <si>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</si>
  <si>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</si>
  <si>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</si>
  <si>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</si>
  <si>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</si>
  <si>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</si>
  <si>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</si>
  <si>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</si>
  <si>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</si>
  <si>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</si>
  <si>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</si>
  <si>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</si>
  <si>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</si>
  <si>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</si>
  <si>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</si>
  <si>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</si>
  <si>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</si>
  <si>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</si>
  <si>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</si>
  <si>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</si>
  <si>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</si>
  <si>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</si>
  <si>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</si>
  <si>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</si>
  <si>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</si>
  <si>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</si>
  <si>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</si>
  <si>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</si>
  <si>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</si>
  <si>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</si>
  <si>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</si>
  <si>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</si>
  <si>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</si>
  <si>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</si>
  <si>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</si>
  <si>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</si>
  <si>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</si>
  <si>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</si>
  <si>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</si>
  <si>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</si>
  <si>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</si>
  <si>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</si>
  <si>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</si>
  <si>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</si>
  <si>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</si>
  <si>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</si>
  <si>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</si>
  <si>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</si>
  <si>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</si>
  <si>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</si>
  <si>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</si>
  <si>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</si>
  <si>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</si>
  <si>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</si>
  <si>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</si>
  <si>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</si>
  <si>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</si>
  <si>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</si>
  <si>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</si>
  <si>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</si>
  <si>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</si>
  <si>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</si>
  <si>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</si>
  <si>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</si>
  <si>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</si>
  <si>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</si>
  <si>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</si>
  <si>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</si>
  <si>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</si>
  <si>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</si>
  <si>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</si>
  <si>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</si>
  <si>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</si>
  <si>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</si>
  <si>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</si>
  <si>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</si>
  <si>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</si>
  <si>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</si>
  <si>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</si>
  <si>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</si>
  <si>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</si>
  <si>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</si>
  <si>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</si>
  <si>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</si>
  <si>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</si>
  <si>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</si>
  <si>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</si>
  <si>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</si>
  <si>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</si>
  <si>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</si>
  <si>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</si>
  <si>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</si>
  <si>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</si>
  <si>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</si>
  <si>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</si>
  <si>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</si>
  <si>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</si>
  <si>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</si>
  <si>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</si>
  <si>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</si>
  <si>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</si>
  <si>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</si>
  <si>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</si>
  <si>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</si>
  <si>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</si>
  <si>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</si>
  <si>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</si>
  <si>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</si>
  <si>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</si>
  <si>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</si>
  <si>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</si>
  <si>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</si>
  <si>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</si>
  <si>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</si>
  <si>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</si>
  <si>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</si>
  <si>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</si>
  <si>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</si>
  <si>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</si>
  <si>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</si>
  <si>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</si>
  <si>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</si>
  <si>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</si>
  <si>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</si>
  <si>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</si>
  <si>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</si>
  <si>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</si>
  <si>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</si>
  <si>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</si>
  <si>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</si>
  <si>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</si>
  <si>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</si>
  <si>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</si>
  <si>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</si>
  <si>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</si>
  <si>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</si>
  <si>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</si>
  <si>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</si>
  <si>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</si>
  <si>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</si>
  <si>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</si>
  <si>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</si>
  <si>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</si>
  <si>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</si>
  <si>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</si>
  <si>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</si>
  <si>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</si>
  <si>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</si>
  <si>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</si>
  <si>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</si>
  <si>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</si>
  <si>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</si>
  <si>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</si>
  <si>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</si>
  <si>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</si>
  <si>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</si>
  <si>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</si>
  <si>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</si>
  <si>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</si>
  <si>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</si>
  <si>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</si>
  <si>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</si>
  <si>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</si>
  <si>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</si>
  <si>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</si>
  <si>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</si>
  <si>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</si>
  <si>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</si>
  <si>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</si>
  <si>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</si>
  <si>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</si>
  <si>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</si>
  <si>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</si>
  <si>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</si>
  <si>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</si>
  <si>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</si>
  <si>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</si>
  <si>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</si>
  <si>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</si>
  <si>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</si>
  <si>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</si>
  <si>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</si>
  <si>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</si>
  <si>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</si>
  <si>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</si>
  <si>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</si>
  <si>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</si>
  <si>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</si>
  <si>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</si>
  <si>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</si>
  <si>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</si>
  <si>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</si>
  <si>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</si>
  <si>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</si>
  <si>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</si>
  <si>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</si>
  <si>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</si>
  <si>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</si>
  <si>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</si>
  <si>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</si>
  <si>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</si>
  <si>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</si>
  <si>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</si>
  <si>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</si>
  <si>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</si>
  <si>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</si>
  <si>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</si>
  <si>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</si>
  <si>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</si>
  <si>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</si>
  <si>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</si>
  <si>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</si>
  <si>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</si>
  <si>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</si>
  <si>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</si>
  <si>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</si>
  <si>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</si>
  <si>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</si>
  <si>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</si>
  <si>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</si>
  <si>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</si>
  <si>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</si>
  <si>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</si>
  <si>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</si>
  <si>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</si>
  <si>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</si>
  <si>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</si>
  <si>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</si>
  <si>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</si>
  <si>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</si>
  <si>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</si>
  <si>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</si>
  <si>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</si>
  <si>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</si>
  <si>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</si>
  <si>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</si>
  <si>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</si>
  <si>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</si>
  <si>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</si>
  <si>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</si>
  <si>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</si>
  <si>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</si>
  <si>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</si>
  <si>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</si>
  <si>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</si>
  <si>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</si>
  <si>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</si>
  <si>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</si>
  <si>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</si>
  <si>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</si>
  <si>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</si>
  <si>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</si>
  <si>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</si>
  <si>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</si>
  <si>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</si>
  <si>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</si>
  <si>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</si>
  <si>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</si>
  <si>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</si>
  <si>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</si>
  <si>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</si>
  <si>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</si>
  <si>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</si>
  <si>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</si>
  <si>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</si>
  <si>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</si>
  <si>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</si>
  <si>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</si>
  <si>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</si>
  <si>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</si>
  <si>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</si>
  <si>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</si>
  <si>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</si>
  <si>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</si>
  <si>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</si>
  <si>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</si>
  <si>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</si>
  <si>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</si>
  <si>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</si>
  <si>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</si>
  <si>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</si>
  <si>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</si>
  <si>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</si>
  <si>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</si>
  <si>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</si>
  <si>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</si>
  <si>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</si>
  <si>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</si>
  <si>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</si>
  <si>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</si>
  <si>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</si>
  <si>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</si>
  <si>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</si>
  <si>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</si>
  <si>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</si>
  <si>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</si>
  <si>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</si>
  <si>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</si>
  <si>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</si>
  <si>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</si>
  <si>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</si>
  <si>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</si>
  <si>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</si>
  <si>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</si>
  <si>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</si>
  <si>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</si>
  <si>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</si>
  <si>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</si>
  <si>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</si>
  <si>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</si>
  <si>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</si>
  <si>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</si>
  <si>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</si>
  <si>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</si>
  <si>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</si>
  <si>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</si>
  <si>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</si>
  <si>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</si>
  <si>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</si>
  <si>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</si>
  <si>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</si>
  <si>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</si>
  <si>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</si>
  <si>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</si>
  <si>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</si>
  <si>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</si>
  <si>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</si>
  <si>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</si>
  <si>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</si>
  <si>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</si>
  <si>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</si>
  <si>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</si>
  <si>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</si>
  <si>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</si>
  <si>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</si>
  <si>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</si>
  <si>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</si>
  <si>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</si>
  <si>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</si>
  <si>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</si>
  <si>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</si>
  <si>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</si>
  <si>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</si>
  <si>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</si>
  <si>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</si>
  <si>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</si>
  <si>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</si>
  <si>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</si>
  <si>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</si>
  <si>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</si>
  <si>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</si>
  <si>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</si>
  <si>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</si>
  <si>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</si>
  <si>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</si>
  <si>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</si>
  <si>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</si>
  <si>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</si>
  <si>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</si>
  <si>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</si>
  <si>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</si>
  <si>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</si>
  <si>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</si>
  <si>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</si>
  <si>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</si>
  <si>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</si>
  <si>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</si>
  <si>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</si>
  <si>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</si>
  <si>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</si>
  <si>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</si>
  <si>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</si>
  <si>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</si>
  <si>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</si>
  <si>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</si>
  <si>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</si>
  <si>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</si>
  <si>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</si>
  <si>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</si>
  <si>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</si>
  <si>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</si>
  <si>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</si>
  <si>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</si>
  <si>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</si>
  <si>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</si>
  <si>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</si>
  <si>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</si>
  <si>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</si>
  <si>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</si>
  <si>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</si>
  <si>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</si>
  <si>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</si>
  <si>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</si>
  <si>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</si>
  <si>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</si>
  <si>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</si>
  <si>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</si>
  <si>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</si>
  <si>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</si>
  <si>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</si>
  <si>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</si>
  <si>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</si>
  <si>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</si>
  <si>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</si>
  <si>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</si>
  <si>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</si>
  <si>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</si>
  <si>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</si>
  <si>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</si>
  <si>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</si>
  <si>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</si>
  <si>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</si>
  <si>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</si>
  <si>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</si>
  <si>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</si>
  <si>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</si>
  <si>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</si>
  <si>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</si>
  <si>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</si>
  <si>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</si>
  <si>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</si>
  <si>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</si>
  <si>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</si>
  <si>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</si>
  <si>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</si>
  <si>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</si>
  <si>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</si>
  <si>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</si>
  <si>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</si>
  <si>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</si>
  <si>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</si>
  <si>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</si>
  <si>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</si>
  <si>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</si>
  <si>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</si>
  <si>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</si>
  <si>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</si>
  <si>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</si>
  <si>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</si>
  <si>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</si>
  <si>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</si>
  <si>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</si>
  <si>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</si>
  <si>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</si>
  <si>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</si>
  <si>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</si>
  <si>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</si>
  <si>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</si>
  <si>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</si>
  <si>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</si>
  <si>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</si>
  <si>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</si>
  <si>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</si>
  <si>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</si>
  <si>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</si>
  <si>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</si>
  <si>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</si>
  <si>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</si>
  <si>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</si>
  <si>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</si>
  <si>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</si>
  <si>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</si>
  <si>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</si>
  <si>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</si>
  <si>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</si>
  <si>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</si>
  <si>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</si>
  <si>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</si>
  <si>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</si>
  <si>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</si>
  <si>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</si>
  <si>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</si>
  <si>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</si>
  <si>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</si>
  <si>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</si>
  <si>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</si>
  <si>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</si>
  <si>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</si>
  <si>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</si>
  <si>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</si>
  <si>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</si>
  <si>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</si>
  <si>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</si>
  <si>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</si>
  <si>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</si>
  <si>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</si>
  <si>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</si>
  <si>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</si>
  <si>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</si>
  <si>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</si>
  <si>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</si>
  <si>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</si>
  <si>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</si>
  <si>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</si>
  <si>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</si>
  <si>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</si>
  <si>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</si>
  <si>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</si>
  <si>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</si>
  <si>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</si>
  <si>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</si>
  <si>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</si>
  <si>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</si>
  <si>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</si>
  <si>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</si>
  <si>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</si>
  <si>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</si>
  <si>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</si>
  <si>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</si>
  <si>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</si>
  <si>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</si>
  <si>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</si>
  <si>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</si>
  <si>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</si>
  <si>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</si>
  <si>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</si>
  <si>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</si>
  <si>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</si>
  <si>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</si>
  <si>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</si>
  <si>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</si>
  <si>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</si>
  <si>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</si>
  <si>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</si>
  <si>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</si>
  <si>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</si>
  <si>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</si>
  <si>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</si>
  <si>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</si>
  <si>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</si>
  <si>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</si>
  <si>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</si>
  <si>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</si>
  <si>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</si>
  <si>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</si>
  <si>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</si>
  <si>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</si>
  <si>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</si>
  <si>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</si>
  <si>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</si>
  <si>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</si>
  <si>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</si>
  <si>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</si>
  <si>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</si>
  <si>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</si>
  <si>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</si>
  <si>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</si>
  <si>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</si>
  <si>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</si>
  <si>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</si>
  <si>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</si>
  <si>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</si>
  <si>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</si>
  <si>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</si>
  <si>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</si>
  <si>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</si>
  <si>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</si>
  <si>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</si>
  <si>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</si>
  <si>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</si>
  <si>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</si>
  <si>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</si>
  <si>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</si>
  <si>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</si>
  <si>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</si>
  <si>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</si>
  <si>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</si>
  <si>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</si>
  <si>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</si>
  <si>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</si>
  <si>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</si>
  <si>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</si>
  <si>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</si>
  <si>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</si>
  <si>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</si>
  <si>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</si>
  <si>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</si>
  <si>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</si>
  <si>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</si>
  <si>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</si>
  <si>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</si>
  <si>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</si>
  <si>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</si>
  <si>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</si>
  <si>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</si>
  <si>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</si>
  <si>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</si>
  <si>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</si>
  <si>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</si>
  <si>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</si>
  <si>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</si>
  <si>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</si>
  <si>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</si>
  <si>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</si>
  <si>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</si>
  <si>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</si>
  <si>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</si>
  <si>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</si>
  <si>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</si>
  <si>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</si>
  <si>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</si>
  <si>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</si>
  <si>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</si>
  <si>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</si>
  <si>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</si>
  <si>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</si>
  <si>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</si>
  <si>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</si>
  <si>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</si>
  <si>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</si>
  <si>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</si>
  <si>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</si>
  <si>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</si>
  <si>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</si>
  <si>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</si>
  <si>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</si>
  <si>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</si>
  <si>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</si>
  <si>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</si>
  <si>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</si>
  <si>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</si>
  <si>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</si>
  <si>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</si>
  <si>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</si>
  <si>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</si>
  <si>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</si>
  <si>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</si>
  <si>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</si>
  <si>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</si>
  <si>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</si>
  <si>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</si>
  <si>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</si>
  <si>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</si>
  <si>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</si>
  <si>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</si>
  <si>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</si>
  <si>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</si>
  <si>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</si>
  <si>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</si>
  <si>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</si>
  <si>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</si>
  <si>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</si>
  <si>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</si>
  <si>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</si>
  <si>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</si>
  <si>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</si>
  <si>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</si>
  <si>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</si>
  <si>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</si>
  <si>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</si>
  <si>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</si>
  <si>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</si>
  <si>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</si>
  <si>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</si>
  <si>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</si>
  <si>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</si>
  <si>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</si>
  <si>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</si>
  <si>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</si>
  <si>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</si>
  <si>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</si>
  <si>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</si>
  <si>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</si>
  <si>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</si>
  <si>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</si>
  <si>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</si>
  <si>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</si>
  <si>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</si>
  <si>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</si>
  <si>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</si>
  <si>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</si>
  <si>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</si>
  <si>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</si>
  <si>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</si>
  <si>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</si>
  <si>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</si>
  <si>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</si>
  <si>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</si>
  <si>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</si>
  <si>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</si>
  <si>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</si>
  <si>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</si>
  <si>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</si>
  <si>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</si>
  <si>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</si>
  <si>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</si>
  <si>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</si>
  <si>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</si>
  <si>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</si>
  <si>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</si>
  <si>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</si>
  <si>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</si>
  <si>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</si>
  <si>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</si>
  <si>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</si>
  <si>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</si>
  <si>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</si>
  <si>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</si>
  <si>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</si>
  <si>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</si>
  <si>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</si>
  <si>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</si>
  <si>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</si>
  <si>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</si>
  <si>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</si>
  <si>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</si>
  <si>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</si>
  <si>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</si>
  <si>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</si>
  <si>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</si>
  <si>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</si>
  <si>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</si>
  <si>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</si>
  <si>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</si>
  <si>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</si>
  <si>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</si>
  <si>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</si>
  <si>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</si>
  <si>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</si>
  <si>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</si>
  <si>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</si>
  <si>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</si>
  <si>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</si>
  <si>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</si>
  <si>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</si>
  <si>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</si>
  <si>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</si>
  <si>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</si>
  <si>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</si>
  <si>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</si>
  <si>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</si>
  <si>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</si>
  <si>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</si>
  <si>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</si>
  <si>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</si>
  <si>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</si>
  <si>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</si>
  <si>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</si>
  <si>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</si>
  <si>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</si>
  <si>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</si>
  <si>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</si>
  <si>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</si>
  <si>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</si>
  <si>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</si>
  <si>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</si>
  <si>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</si>
  <si>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</si>
  <si>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</si>
  <si>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</si>
  <si>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</si>
  <si>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</si>
  <si>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</si>
  <si>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</si>
  <si>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</si>
  <si>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</si>
  <si>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</si>
  <si>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</si>
  <si>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</si>
  <si>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</si>
  <si>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</si>
  <si>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</si>
  <si>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</si>
  <si>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</si>
  <si>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</si>
  <si>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</si>
  <si>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</si>
  <si>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</si>
  <si>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</si>
  <si>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</si>
  <si>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</si>
  <si>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</si>
  <si>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</si>
  <si>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</si>
  <si>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</si>
  <si>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</si>
  <si>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</si>
  <si>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</si>
  <si>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</si>
  <si>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</si>
  <si>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</si>
  <si>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</si>
  <si>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</si>
  <si>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</si>
  <si>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</si>
  <si>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</si>
  <si>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</si>
  <si>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</si>
  <si>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</si>
  <si>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</si>
  <si>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</si>
  <si>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</si>
  <si>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</si>
  <si>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</si>
  <si>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</si>
  <si>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</si>
  <si>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</si>
  <si>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</si>
  <si>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</si>
  <si>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</si>
  <si>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</si>
  <si>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</si>
  <si>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</si>
  <si>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</si>
  <si>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</si>
  <si>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</si>
  <si>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</si>
  <si>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</si>
  <si>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</si>
  <si>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</si>
  <si>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</si>
  <si>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</si>
  <si>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</si>
  <si>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</si>
  <si>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</si>
  <si>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</si>
  <si>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</si>
  <si>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</si>
  <si>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</si>
  <si>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</si>
  <si>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</si>
  <si>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</si>
  <si>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</si>
  <si>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</si>
  <si>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</si>
  <si>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</si>
  <si>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</si>
  <si>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</si>
  <si>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</si>
  <si>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</si>
  <si>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</si>
  <si>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</si>
  <si>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</si>
  <si>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</si>
  <si>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</si>
  <si>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</si>
  <si>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</si>
  <si>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</si>
  <si>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</si>
  <si>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</si>
  <si>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</si>
  <si>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</si>
  <si>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</si>
  <si>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</si>
  <si>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</si>
  <si>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</si>
  <si>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</si>
  <si>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</si>
  <si>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</si>
  <si>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</si>
  <si>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</si>
  <si>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</si>
  <si>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</si>
  <si>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</si>
  <si>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</si>
  <si>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</si>
  <si>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</si>
  <si>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</si>
  <si>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</si>
  <si>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</si>
  <si>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</si>
  <si>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</si>
  <si>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</si>
  <si>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</si>
  <si>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</si>
  <si>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</si>
  <si>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</si>
  <si>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</si>
  <si>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</si>
  <si>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</si>
  <si>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</si>
  <si>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</si>
  <si>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</si>
  <si>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</si>
  <si>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</si>
  <si>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</si>
  <si>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</si>
  <si>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</si>
  <si>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</si>
  <si>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</si>
  <si>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</si>
  <si>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</si>
  <si>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</si>
  <si>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</si>
  <si>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</si>
  <si>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</si>
  <si>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</si>
  <si>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</si>
  <si>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</si>
  <si>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</si>
  <si>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</si>
  <si>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</si>
  <si>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</si>
  <si>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</si>
  <si>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</si>
  <si>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</si>
  <si>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</si>
  <si>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</si>
  <si>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</si>
  <si>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</si>
  <si>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</si>
  <si>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</si>
  <si>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</si>
  <si>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</si>
  <si>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</si>
  <si>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</si>
  <si>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</si>
  <si>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</si>
  <si>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</si>
  <si>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</si>
  <si>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</si>
  <si>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</si>
  <si>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</si>
  <si>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</si>
  <si>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</si>
  <si>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</si>
  <si>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</si>
  <si>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</si>
  <si>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</si>
  <si>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</si>
  <si>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</si>
  <si>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</si>
  <si>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</si>
  <si>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</si>
  <si>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</si>
  <si>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</si>
  <si>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</si>
  <si>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</si>
  <si>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</si>
  <si>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</si>
  <si>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</si>
  <si>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</si>
  <si>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</si>
  <si>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</si>
  <si>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</si>
  <si>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</si>
  <si>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</si>
  <si>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</si>
  <si>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</si>
  <si>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</si>
  <si>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</si>
  <si>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</si>
  <si>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</si>
  <si>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</si>
  <si>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</si>
  <si>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</si>
  <si>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</si>
  <si>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</si>
  <si>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</si>
  <si>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</si>
  <si>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</si>
  <si>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</si>
  <si>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</si>
  <si>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</si>
  <si>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</si>
  <si>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</si>
  <si>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</si>
  <si>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</si>
  <si>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</si>
  <si>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</si>
  <si>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</si>
  <si>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</si>
  <si>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</si>
  <si>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</si>
  <si>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</si>
  <si>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</si>
  <si>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</si>
  <si>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</si>
  <si>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</si>
  <si>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</si>
  <si>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</si>
  <si>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</si>
  <si>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</si>
  <si>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</si>
  <si>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</si>
  <si>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</si>
  <si>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</si>
  <si>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</si>
  <si>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</si>
  <si>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</si>
  <si>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</si>
  <si>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</si>
  <si>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</si>
  <si>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</si>
  <si>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</si>
  <si>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</si>
  <si>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</si>
  <si>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</si>
  <si>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</si>
  <si>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</si>
  <si>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</si>
  <si>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</si>
  <si>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</si>
  <si>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</si>
  <si>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</si>
  <si>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</si>
  <si>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</si>
  <si>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</si>
  <si>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</si>
  <si>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</si>
  <si>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</si>
  <si>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</si>
  <si>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</si>
  <si>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</si>
  <si>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</si>
  <si>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</si>
  <si>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</si>
  <si>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</si>
  <si>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</si>
  <si>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</si>
  <si>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</si>
  <si>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</si>
  <si>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</si>
  <si>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</si>
  <si>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</si>
  <si>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</si>
  <si>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</si>
  <si>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</si>
  <si>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</si>
  <si>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</si>
  <si>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</si>
  <si>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</si>
  <si>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</si>
  <si>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</si>
  <si>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</si>
  <si>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</si>
  <si>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</si>
  <si>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</si>
  <si>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</si>
  <si>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</si>
  <si>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</si>
  <si>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</si>
  <si>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</si>
  <si>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</si>
  <si>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</si>
  <si>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</si>
  <si>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</si>
  <si>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</si>
  <si>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</si>
  <si>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</si>
  <si>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</si>
  <si>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</si>
  <si>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</si>
  <si>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</si>
  <si>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</si>
  <si>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</si>
  <si>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</si>
  <si>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</si>
  <si>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</si>
  <si>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</si>
  <si>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</si>
  <si>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</si>
  <si>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</si>
  <si>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</si>
  <si>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</si>
  <si>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</si>
  <si>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</si>
  <si>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</si>
  <si>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</si>
  <si>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</si>
  <si>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</si>
  <si>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</si>
  <si>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</si>
  <si>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</si>
  <si>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</si>
  <si>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</si>
  <si>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</si>
  <si>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</si>
  <si>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</si>
  <si>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</si>
  <si>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</si>
  <si>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</si>
  <si>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</si>
  <si>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</si>
  <si>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</si>
  <si>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</si>
  <si>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</si>
  <si>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</si>
  <si>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</si>
  <si>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</si>
  <si>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</si>
  <si>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</si>
  <si>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</si>
  <si>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</si>
  <si>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</si>
  <si>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</si>
  <si>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</si>
  <si>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</si>
  <si>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</si>
  <si>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</si>
  <si>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</si>
  <si>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</si>
  <si>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</si>
  <si>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</si>
  <si>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</si>
  <si>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</si>
  <si>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</si>
  <si>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</si>
  <si>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</si>
  <si>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</si>
  <si>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</si>
  <si>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</si>
  <si>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</si>
  <si>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</si>
  <si>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</si>
  <si>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</si>
  <si>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</si>
  <si>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</si>
  <si>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</si>
  <si>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</si>
  <si>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</si>
  <si>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</si>
  <si>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</si>
  <si>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</si>
  <si>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</si>
  <si>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</si>
  <si>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</si>
  <si>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</si>
  <si>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</si>
  <si>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</si>
  <si>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</si>
  <si>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</si>
  <si>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</si>
  <si>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</si>
  <si>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</si>
  <si>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</si>
  <si>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</si>
  <si>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</si>
  <si>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</si>
  <si>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</si>
  <si>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</si>
  <si>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</si>
  <si>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</si>
  <si>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</si>
  <si>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</si>
  <si>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</si>
  <si>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</si>
  <si>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</si>
  <si>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</si>
  <si>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</si>
  <si>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</si>
  <si>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</si>
  <si>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</si>
  <si>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</si>
  <si>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</si>
  <si>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</si>
  <si>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</si>
  <si>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</si>
  <si>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</si>
  <si>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</si>
  <si>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</si>
  <si>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</si>
  <si>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</si>
  <si>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</si>
  <si>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</si>
  <si>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</si>
  <si>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</si>
  <si>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</si>
  <si>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</si>
  <si>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</si>
  <si>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</si>
  <si>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</si>
  <si>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</si>
  <si>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</si>
  <si>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</si>
  <si>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</si>
  <si>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</si>
  <si>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</si>
  <si>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</si>
  <si>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</si>
  <si>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</si>
  <si>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</si>
  <si>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</si>
  <si>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</si>
  <si>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</si>
  <si>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</si>
  <si>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</si>
  <si>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</si>
  <si>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</si>
  <si>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</si>
  <si>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</si>
  <si>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</si>
  <si>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</si>
  <si>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</si>
  <si>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</si>
  <si>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</si>
  <si>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</si>
  <si>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</si>
  <si>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</si>
  <si>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</si>
  <si>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</si>
  <si>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</si>
  <si>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</si>
  <si>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</si>
  <si>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</si>
  <si>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</si>
  <si>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</si>
  <si>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</si>
  <si>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</si>
  <si>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</si>
  <si>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</si>
  <si>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</si>
  <si>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</si>
  <si>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</si>
  <si>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</si>
  <si>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</si>
  <si>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</si>
  <si>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</si>
  <si>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</si>
  <si>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</si>
  <si>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</si>
  <si>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</si>
  <si>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</si>
  <si>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</si>
  <si>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</si>
  <si>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</si>
  <si>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</si>
  <si>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</si>
  <si>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</si>
  <si>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</si>
  <si>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</si>
  <si>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</si>
  <si>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</si>
  <si>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</si>
  <si>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</si>
  <si>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</si>
  <si>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</si>
  <si>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</si>
  <si>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</si>
  <si>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</si>
  <si>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</si>
  <si>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</si>
  <si>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</si>
  <si>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</si>
  <si>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</si>
  <si>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</si>
  <si>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</si>
  <si>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</si>
  <si>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</si>
  <si>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</si>
  <si>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</si>
  <si>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</si>
  <si>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</si>
  <si>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</si>
  <si>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</si>
  <si>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</si>
  <si>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</si>
  <si>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</si>
  <si>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</si>
  <si>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</si>
  <si>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</si>
  <si>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</si>
  <si>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</si>
  <si>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</si>
  <si>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</si>
  <si>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</si>
  <si>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</si>
  <si>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</si>
  <si>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</si>
  <si>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</si>
  <si>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</si>
  <si>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</si>
  <si>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</si>
  <si>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</si>
  <si>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</si>
  <si>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</si>
  <si>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</si>
  <si>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</si>
  <si>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</si>
  <si>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</si>
  <si>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</si>
  <si>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</si>
  <si>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</si>
  <si>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</si>
  <si>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</si>
  <si>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</si>
  <si>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</si>
  <si>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</si>
  <si>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</si>
  <si>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</si>
  <si>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</si>
  <si>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</si>
  <si>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</si>
  <si>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</si>
  <si>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</si>
  <si>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</si>
  <si>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</si>
  <si>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</si>
  <si>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</si>
  <si>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</si>
  <si>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</si>
  <si>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</si>
  <si>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</si>
  <si>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</si>
  <si>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</si>
  <si>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</si>
  <si>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</si>
  <si>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</si>
  <si>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</si>
  <si>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</si>
  <si>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</si>
  <si>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</si>
  <si>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</si>
  <si>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</si>
  <si>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</si>
  <si>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</si>
  <si>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</si>
  <si>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</si>
  <si>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</si>
  <si>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</si>
  <si>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</si>
  <si>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</si>
  <si>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</si>
  <si>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</si>
  <si>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</si>
  <si>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</si>
  <si>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</si>
  <si>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</si>
  <si>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</si>
  <si>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</si>
  <si>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</si>
  <si>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</si>
  <si>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</si>
  <si>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</si>
  <si>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</si>
  <si>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</si>
  <si>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</si>
  <si>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</si>
  <si>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</si>
  <si>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</si>
  <si>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</si>
  <si>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</si>
  <si>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</si>
  <si>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</si>
  <si>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</si>
  <si>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</si>
  <si>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</si>
  <si>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</si>
  <si>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</si>
  <si>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</si>
  <si>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</si>
  <si>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</si>
  <si>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</si>
  <si>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</si>
  <si>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</si>
  <si>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</si>
  <si>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</si>
  <si>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</si>
  <si>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</si>
  <si>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</si>
  <si>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</si>
  <si>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</si>
  <si>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</si>
  <si>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</si>
  <si>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</si>
  <si>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</si>
  <si>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</si>
  <si>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</si>
  <si>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</si>
  <si>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</si>
  <si>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</si>
  <si>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</si>
  <si>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</si>
  <si>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</si>
  <si>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</si>
  <si>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</si>
  <si>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</si>
  <si>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</si>
  <si>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</si>
  <si>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</si>
  <si>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</si>
  <si>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</si>
  <si>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</si>
  <si>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</si>
  <si>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</si>
  <si>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</si>
  <si>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</si>
  <si>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</si>
  <si>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</si>
  <si>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</si>
  <si>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</si>
  <si>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</si>
  <si>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</si>
  <si>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</si>
  <si>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</si>
  <si>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</si>
  <si>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</si>
  <si>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</si>
  <si>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</si>
  <si>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</si>
  <si>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</si>
  <si>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</si>
  <si>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</si>
  <si>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</si>
  <si>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</si>
  <si>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</si>
  <si>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</si>
  <si>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</si>
  <si>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</si>
  <si>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</si>
  <si>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</si>
  <si>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</si>
  <si>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</si>
  <si>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</si>
  <si>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</si>
  <si>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</si>
  <si>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</si>
  <si>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</si>
  <si>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</si>
  <si>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</si>
  <si>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</si>
  <si>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</si>
  <si>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</si>
  <si>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</si>
  <si>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</si>
  <si>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</si>
  <si>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</si>
  <si>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</si>
  <si>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</si>
  <si>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</si>
  <si>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</si>
  <si>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</si>
  <si>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</si>
  <si>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</si>
  <si>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</si>
  <si>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</si>
  <si>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</si>
  <si>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</si>
  <si>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</si>
  <si>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</si>
  <si>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</si>
  <si>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</si>
  <si>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</si>
  <si>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</si>
  <si>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</si>
  <si>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</si>
  <si>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</si>
  <si>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</si>
  <si>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</si>
  <si>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</si>
  <si>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</si>
  <si>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</si>
  <si>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</si>
  <si>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</si>
  <si>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</si>
  <si>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</si>
  <si>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</si>
  <si>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</si>
  <si>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</si>
  <si>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</si>
  <si>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</si>
  <si>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</si>
  <si>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</si>
  <si>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</si>
  <si>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</si>
  <si>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</si>
  <si>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</si>
  <si>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</si>
  <si>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</si>
  <si>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</si>
  <si>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</si>
  <si>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</si>
  <si>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</si>
  <si>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</si>
  <si>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</si>
  <si>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</si>
  <si>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</si>
  <si>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</si>
  <si>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</si>
  <si>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</si>
  <si>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</si>
  <si>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</si>
  <si>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</si>
  <si>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</si>
  <si>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</si>
  <si>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</si>
  <si>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</si>
  <si>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</si>
  <si>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</si>
  <si>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</si>
  <si>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</si>
  <si>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</si>
  <si>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</si>
  <si>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</si>
  <si>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</si>
  <si>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</si>
  <si>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</si>
  <si>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</si>
  <si>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</si>
  <si>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</si>
  <si>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</si>
  <si>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</si>
  <si>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</si>
  <si>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</si>
  <si>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</si>
  <si>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</si>
  <si>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</si>
  <si>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</si>
  <si>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</si>
  <si>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</si>
  <si>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</si>
  <si>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</si>
  <si>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</si>
  <si>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</si>
  <si>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</si>
  <si>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</si>
  <si>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</si>
  <si>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</si>
  <si>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</si>
  <si>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</si>
  <si>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</si>
  <si>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</si>
  <si>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</si>
  <si>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</si>
  <si>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</si>
  <si>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</si>
  <si>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</si>
  <si>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</si>
  <si>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</si>
  <si>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</si>
  <si>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</si>
  <si>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</si>
  <si>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</si>
  <si>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</si>
  <si>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</si>
  <si>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</si>
  <si>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</si>
  <si>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</si>
  <si>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</si>
  <si>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</si>
  <si>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</si>
  <si>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</si>
  <si>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</si>
  <si>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</si>
  <si>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</si>
  <si>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</si>
  <si>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</si>
  <si>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</si>
  <si>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</si>
  <si>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</si>
  <si>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</si>
  <si>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</si>
  <si>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</si>
  <si>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</si>
  <si>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</si>
  <si>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</si>
  <si>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</si>
  <si>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</si>
  <si>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</si>
  <si>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</si>
  <si>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</si>
  <si>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</si>
  <si>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</si>
  <si>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</si>
  <si>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</si>
  <si>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</si>
  <si>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</si>
  <si>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</si>
  <si>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</si>
  <si>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</si>
  <si>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</si>
  <si>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</si>
  <si>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</si>
  <si>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</si>
  <si>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</si>
  <si>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</si>
  <si>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</si>
  <si>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</si>
  <si>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</si>
  <si>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</si>
  <si>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</si>
  <si>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</si>
  <si>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</si>
  <si>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</si>
  <si>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</si>
  <si>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</si>
  <si>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</si>
  <si>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</si>
  <si>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</si>
  <si>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</si>
  <si>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</si>
  <si>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</si>
  <si>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</si>
  <si>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</si>
  <si>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</si>
  <si>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</si>
  <si>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</si>
  <si>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</si>
  <si>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</si>
  <si>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</si>
  <si>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</si>
  <si>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</si>
  <si>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</si>
  <si>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</si>
  <si>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</si>
  <si>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</si>
  <si>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</si>
  <si>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</si>
  <si>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</si>
  <si>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</si>
  <si>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</si>
  <si>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</si>
  <si>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</si>
  <si>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</si>
  <si>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</si>
  <si>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</si>
  <si>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</si>
  <si>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</si>
  <si>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</si>
  <si>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</si>
  <si>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</si>
  <si>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</si>
  <si>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</si>
  <si>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</si>
  <si>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</si>
  <si>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</si>
  <si>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</si>
  <si>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</si>
  <si>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</si>
  <si>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</si>
  <si>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</si>
  <si>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</si>
  <si>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</si>
  <si>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</si>
  <si>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</si>
  <si>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</si>
  <si>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</si>
  <si>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</si>
  <si>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</si>
  <si>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</si>
  <si>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</si>
  <si>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</si>
  <si>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</si>
  <si>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</si>
  <si>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</si>
  <si>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</si>
  <si>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</si>
  <si>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</si>
  <si>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</si>
  <si>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</si>
  <si>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</si>
  <si>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</si>
  <si>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</si>
  <si>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</si>
  <si>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</si>
  <si>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</si>
  <si>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</si>
  <si>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</si>
  <si>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</si>
  <si>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</si>
  <si>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</si>
  <si>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</si>
  <si>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</si>
  <si>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</si>
  <si>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</si>
  <si>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</si>
  <si>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</si>
  <si>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</si>
  <si>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</si>
  <si>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</si>
  <si>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</si>
  <si>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</si>
  <si>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</si>
  <si>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</si>
  <si>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</si>
  <si>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</si>
  <si>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</si>
  <si>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</si>
  <si>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</si>
  <si>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</si>
  <si>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</si>
  <si>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</si>
  <si>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</si>
  <si>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</si>
  <si>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</si>
  <si>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</si>
  <si>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</si>
  <si>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</si>
  <si>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</si>
  <si>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</si>
  <si>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</si>
  <si>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</si>
  <si>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</si>
  <si>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</si>
  <si>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</si>
  <si>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</si>
  <si>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</si>
  <si>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</si>
  <si>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</si>
  <si>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</si>
  <si>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</si>
  <si>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</si>
  <si>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</si>
  <si>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</si>
  <si>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</si>
  <si>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</si>
  <si>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</si>
  <si>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</si>
  <si>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</si>
  <si>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</si>
  <si>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</si>
  <si>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</si>
  <si>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</si>
  <si>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</si>
  <si>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</si>
  <si>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</si>
  <si>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</si>
  <si>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</si>
  <si>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</si>
  <si>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</si>
  <si>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</si>
  <si>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</si>
  <si>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</si>
  <si>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</si>
  <si>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</si>
  <si>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</si>
  <si>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</si>
  <si>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</si>
  <si>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</si>
  <si>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</si>
  <si>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</si>
  <si>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</si>
  <si>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</si>
  <si>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</si>
  <si>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</si>
  <si>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</si>
  <si>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</si>
  <si>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</si>
  <si>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</si>
  <si>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</si>
  <si>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</si>
  <si>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</si>
  <si>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</si>
  <si>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</si>
  <si>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</si>
  <si>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</si>
  <si>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</si>
  <si>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</si>
  <si>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</si>
  <si>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</si>
  <si>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</si>
  <si>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</si>
  <si>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</si>
  <si>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</si>
  <si>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</si>
  <si>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</si>
  <si>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</si>
  <si>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</si>
  <si>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</si>
  <si>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</si>
  <si>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</si>
  <si>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</si>
  <si>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</si>
  <si>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</si>
  <si>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</si>
  <si>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</si>
  <si>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</si>
  <si>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</si>
  <si>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</si>
  <si>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</si>
  <si>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</si>
  <si>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</si>
  <si>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</si>
  <si>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</si>
  <si>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</si>
  <si>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</si>
  <si>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</si>
  <si>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</si>
  <si>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</si>
  <si>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</si>
  <si>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</si>
  <si>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</si>
  <si>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</si>
  <si>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</si>
  <si>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</si>
  <si>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</si>
  <si>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</si>
  <si>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</si>
  <si>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</si>
  <si>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</si>
  <si>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</si>
  <si>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</si>
  <si>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</si>
  <si>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</si>
  <si>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</si>
  <si>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</si>
  <si>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</si>
  <si>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</si>
  <si>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</si>
  <si>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</si>
  <si>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</si>
  <si>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</si>
  <si>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</si>
  <si>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</si>
  <si>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</si>
  <si>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</si>
  <si>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</si>
  <si>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</si>
  <si>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</si>
  <si>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</si>
  <si>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</si>
  <si>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</si>
  <si>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</si>
  <si>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</si>
  <si>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</si>
  <si>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</si>
  <si>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</si>
  <si>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</si>
  <si>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</si>
  <si>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</si>
  <si>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</si>
  <si>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</si>
  <si>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</si>
  <si>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</si>
  <si>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</si>
  <si>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</si>
  <si>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</si>
  <si>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</si>
  <si>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</si>
  <si>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</si>
  <si>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</si>
  <si>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</si>
  <si>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</si>
  <si>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</si>
  <si>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</si>
  <si>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</si>
  <si>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</si>
  <si>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</si>
  <si>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</si>
  <si>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</si>
  <si>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</si>
  <si>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</si>
  <si>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</si>
  <si>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</si>
  <si>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</si>
  <si>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</si>
  <si>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</si>
  <si>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</si>
  <si>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</si>
  <si>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</si>
  <si>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</si>
  <si>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</si>
  <si>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</si>
  <si>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</si>
  <si>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</si>
  <si>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</si>
  <si>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</si>
  <si>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</si>
  <si>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</si>
  <si>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</si>
  <si>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</si>
  <si>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</si>
  <si>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</si>
  <si>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</si>
  <si>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</si>
  <si>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</si>
  <si>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</si>
  <si>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</si>
  <si>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</si>
  <si>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</si>
  <si>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</si>
  <si>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</si>
  <si>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</si>
  <si>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</si>
  <si>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</si>
  <si>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</si>
  <si>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</si>
  <si>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</si>
  <si>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</si>
  <si>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</si>
  <si>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</si>
  <si>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</si>
  <si>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</si>
  <si>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</si>
  <si>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</si>
  <si>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</si>
  <si>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</si>
  <si>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</si>
  <si>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</si>
  <si>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</si>
  <si>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</si>
  <si>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</si>
  <si>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</si>
  <si>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</si>
  <si>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</si>
  <si>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</si>
  <si>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</si>
  <si>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</si>
  <si>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</si>
  <si>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</si>
  <si>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</si>
  <si>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</si>
  <si>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</si>
  <si>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</si>
  <si>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</si>
  <si>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</si>
  <si>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</si>
  <si>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</si>
  <si>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</si>
  <si>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</si>
  <si>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</si>
  <si>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</si>
  <si>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</si>
  <si>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</si>
  <si>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</si>
  <si>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</si>
  <si>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</si>
  <si>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</si>
  <si>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</si>
  <si>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</si>
  <si>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</si>
  <si>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</si>
  <si>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</si>
  <si>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</si>
  <si>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</si>
  <si>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</si>
  <si>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</si>
  <si>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</si>
  <si>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</si>
  <si>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</si>
  <si>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</si>
  <si>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</si>
  <si>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</si>
  <si>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</si>
  <si>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</si>
  <si>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</si>
  <si>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</si>
  <si>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</si>
  <si>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</si>
  <si>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</si>
  <si>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</si>
  <si>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</si>
  <si>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</si>
  <si>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</si>
  <si>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</si>
  <si>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</si>
  <si>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</si>
  <si>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</si>
  <si>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</si>
  <si>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</si>
  <si>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</si>
  <si>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</si>
  <si>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</si>
  <si>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</si>
  <si>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</si>
  <si>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</si>
  <si>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</si>
  <si>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</si>
  <si>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</si>
  <si>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</si>
  <si>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</si>
  <si>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</si>
  <si>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</si>
  <si>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</si>
  <si>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</si>
  <si>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</si>
  <si>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</si>
  <si>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</si>
  <si>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</si>
  <si>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</si>
  <si>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</si>
  <si>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</si>
  <si>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</si>
  <si>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</si>
  <si>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</si>
  <si>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</si>
  <si>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</si>
  <si>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</si>
  <si>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</si>
  <si>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</si>
  <si>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</si>
  <si>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</si>
  <si>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</si>
  <si>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</si>
  <si>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</si>
  <si>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</si>
  <si>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</si>
  <si>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</si>
  <si>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</si>
  <si>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</si>
  <si>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</si>
  <si>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</si>
  <si>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</si>
  <si>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</si>
  <si>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</si>
  <si>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</si>
  <si>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</si>
  <si>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</si>
  <si>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</si>
  <si>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</si>
  <si>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</si>
  <si>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</si>
  <si>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</si>
  <si>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</si>
  <si>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</si>
  <si>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</si>
  <si>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</si>
  <si>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</si>
  <si>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</si>
  <si>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</si>
  <si>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</si>
  <si>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</si>
  <si>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</si>
  <si>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</si>
  <si>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</si>
  <si>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</si>
  <si>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</si>
  <si>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</si>
  <si>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</si>
  <si>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</si>
  <si>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</si>
  <si>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</si>
  <si>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</si>
  <si>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</si>
  <si>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</si>
  <si>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</si>
  <si>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</si>
  <si>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</si>
  <si>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</si>
  <si>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</si>
  <si>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</si>
  <si>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</si>
  <si>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</si>
  <si>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</si>
  <si>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</si>
  <si>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</si>
  <si>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</si>
  <si>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</si>
  <si>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</si>
  <si>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</si>
  <si>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</si>
  <si>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</si>
  <si>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</si>
  <si>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</si>
  <si>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</si>
  <si>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</si>
  <si>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</si>
  <si>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</si>
  <si>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</si>
  <si>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</si>
  <si>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</si>
  <si>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</si>
  <si>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</si>
  <si>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</si>
  <si>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</si>
  <si>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</si>
  <si>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</si>
  <si>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</si>
  <si>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</si>
  <si>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</si>
  <si>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</si>
  <si>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</si>
  <si>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</si>
  <si>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</si>
  <si>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</si>
  <si>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</si>
  <si>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</si>
  <si>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</si>
  <si>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</si>
  <si>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</si>
  <si>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</si>
  <si>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</si>
  <si>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</si>
  <si>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</si>
  <si>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</si>
  <si>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</si>
  <si>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</si>
  <si>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</si>
  <si>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</si>
  <si>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</si>
  <si>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</si>
  <si>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</si>
  <si>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</si>
  <si>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</si>
  <si>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</si>
  <si>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</si>
  <si>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</si>
  <si>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</si>
  <si>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</si>
  <si>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</si>
  <si>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</si>
  <si>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</si>
  <si>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</si>
  <si>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</si>
  <si>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</si>
  <si>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</si>
  <si>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</si>
  <si>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</si>
  <si>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</si>
  <si>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</si>
  <si>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</si>
  <si>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</si>
  <si>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</si>
  <si>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</si>
  <si>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</si>
  <si>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</si>
  <si>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</si>
  <si>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</si>
  <si>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</si>
  <si>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</si>
  <si>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</si>
  <si>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</si>
  <si>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</si>
  <si>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</si>
  <si>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</si>
  <si>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</si>
  <si>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</si>
  <si>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</si>
  <si>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</si>
  <si>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</si>
  <si>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</si>
  <si>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</si>
  <si>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</si>
  <si>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</si>
  <si>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</si>
  <si>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</si>
  <si>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</si>
  <si>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</si>
  <si>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</si>
  <si>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</si>
  <si>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</si>
  <si>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</si>
  <si>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</si>
  <si>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</si>
  <si>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</si>
  <si>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</si>
  <si>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</si>
  <si>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</si>
  <si>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</si>
  <si>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</si>
  <si>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</si>
  <si>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</si>
  <si>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</si>
  <si>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</si>
  <si>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</si>
  <si>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</si>
  <si>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</si>
  <si>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</si>
  <si>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</si>
  <si>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</si>
  <si>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on the way need 30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</si>
  <si>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</si>
  <si>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</si>
  <si>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</si>
  <si>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</si>
  <si>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</si>
  <si>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60 Min</t>
  </si>
  <si>
    <t xml:space="preserve"> PCM-20251018-00001225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</si>
  <si>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</si>
  <si>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</si>
  <si>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</si>
  <si>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</si>
  <si>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</si>
  <si>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</si>
  <si>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</si>
  <si>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PCM-20251018-00001242</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</si>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</sst>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6" totalsRowShown="0" headerRowDxfId="31" dataDxfId="30" headerRowBorderDxfId="28" tableBorderDxfId="29">
  <autoFilter ref="A1:L56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D7" sqref="D7"/>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285.65880717592518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5.1634946759222657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45948.607233101851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45948.607233101851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45948.607233101851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45948.607233101851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45948.607233101851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45948.607233101851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45948.607233101851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45948.607233101851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45948.607233101851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45948.607233101851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45948.607233101851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45948.607233101851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45948.607233101851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45948.607233101851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45948.607233101851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45948.607233101851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45948.607233101851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45948.607233101851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45948.607233101851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45948.607233101851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45948.607233101851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45948.607233101851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45948.607233101851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45948.607233101851</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45948.607233101851</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45948.607233101851</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45948.607233101851</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45948.607233101851</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45948.607233101851</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45948.607233101851</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45948.607233101851</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45948.607233101851</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45948.607233101851</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45948.607233101851</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45948.607233101851</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45948.607233101851</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45948.607233101851</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45948.607233101851</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45948.607233101851</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45948.607233101851</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45948.607233101851</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45948.607233101851</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45948.607233101851</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45948.607233101851</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45948.607233101851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45948.607233101851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45948.607233101851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45948.607233101851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45948.607233101851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45948.607233101851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45948.607233101851</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45948.607233101851</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45948.607233101851</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45948.607233101851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45948.607233101851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45948.607233101851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45948.607233101851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45948.607233101851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45948.607233101851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45948.607233101851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45948.607233101851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45948.607233101851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45948.607233101851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45948.607233101851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45948.607233101851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45948.607233101851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45948.607233101851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45948.607233101851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45948.607233101851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45948.607233101851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45948.607233101851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45948.607233101851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45948.607233101851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45948.607233101851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45948.607233101851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45948.607233101851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45948.607233101851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45948.607233101851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45948.607233101851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45948.607233101851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45948.607233101851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45948.607233101851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45948.607233101851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45948.607233101851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45948.607233101851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45948.607233101851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45948.607233101851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45948.607233101851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45948.607233101851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45948.607233101851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45948.607233101851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45948.607233101851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45948.607233101851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45948.607233101851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45948.607233101851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45948.607233101851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45948.607233101851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45948.607233101851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45948.607233101851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45948.607233101851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45948.607233101851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45948.607233101851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45948.607233101851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45948.607233101851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45948.607233101851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45948.607233101851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45948.607233101851</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45948.607233101851</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7E61E5A7-FE14-458B-B9FB-9D619F7137B4}"/>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tabSelected="1"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141.88014976851991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123.60739513888984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4.1114576388863497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3.2753935185610317E-2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45948.607233101851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45948.607233101851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45948.607233101851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45948.607233101851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45948.607233101851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45948.607233101851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45948.607233101851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45948.607233101851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45948.607233101851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45948.607233101851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45948.607233101851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45948.607233101851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45948.607233101851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45948.607233101851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45948.607233101851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45948.607233101851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45948.607233101851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45948.607233101851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45948.607233101851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45948.607233101851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45948.607233101851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45948.607233101851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45948.607233101851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45948.607233101851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45948.607233101851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45948.607233101851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45948.607233101851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45948.607233101851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45948.607233101851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45948.607233101851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45948.607233101851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45948.607233101851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45948.607233101851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45948.607233101851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45948.607233101851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45948.607233101851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45948.607233101851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45948.607233101851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45948.607233101851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45948.607233101851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45948.607233101851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45948.607233101851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45948.607233101851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45948.607233101851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45948.607233101851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45948.607233101851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45948.607233101851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45948.607233101851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45948.607233101851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45948.607233101851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45948.607233101851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45948.607233101851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45948.607233101851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45948.607233101851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45948.607233101851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45948.607233101851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45948.607233101851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45948.607233101851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45948.607233101851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45948.607233101851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45948.607233101851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45948.607233101851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45948.607233101851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45948.607233101851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45948.607233101851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45948.607233101851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45948.607233101851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45948.607233101851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45948.607233101851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45948.607233101851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45948.607233101851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45948.607233101851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45948.607233101851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45948.607233101851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45948.607233101851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45948.607233101851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45948.607233101851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45948.607233101851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45948.607233101851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45948.607233101851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45948.607233101851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45948.607233101851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45948.607233101851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45948.607233101851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45948.607233101851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45948.607233101851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45948.607233101851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45948.607233101851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45948.607233101851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45948.607233101851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45948.607233101851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45948.607233101851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45948.607233101851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45948.607233101851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45948.607233101851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4.5844212960219011E-2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45948.607233101851</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45948.607233101851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45948.607233101851</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45948.607233101851</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45948.607233101851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45948.607233101851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45948.607233101851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45948.607233101851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45948.607233101851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45948.607233101851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45948.607233101851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45948.607233101851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45948.607233101851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45948.607233101851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45948.607233101851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45948.607233101851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45948.607233101851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45948.607233101851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45948.607233101851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45948.607233101851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45948.607233101851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45948.607233101851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45948.607233101851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45948.607233101851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45948.607233101851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45948.607233101851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45948.607233101851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45948.607233101851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45948.607233101851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45948.607233101851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45948.607233101851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45948.607233101851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45948.607233101851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45948.607233101851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45948.607233101851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45948.607233101851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45948.607233101851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45948.607233101851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45948.607233101851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45948.607233101851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45948.607233101851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45948.607233101851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45948.607233101851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45948.607233101851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45948.607233101851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45948.607233101851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45948.607233101851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45948.607233101851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45948.607233101851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45948.607233101851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45948.607233101851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45948.607233101851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45948.607233101851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45948.607233101851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45948.607233101851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45948.607233101851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45948.607233101851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45948.607233101851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45948.607233101851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45948.607233101851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45948.607233101851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45948.607233101851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45948.607233101851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45948.607233101851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45948.607233101851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45948.607233101851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45948.607233101851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45948.607233101851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45948.607233101851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45948.607233101851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45948.607233101851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45948.607233101851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45948.607233101851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45948.607233101851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45948.607233101851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45948.607233101851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45948.607233101851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45948.607233101851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45948.607233101851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45948.607233101851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45948.607233101851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45948.607233101851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45948.607233101851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45948.607233101851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45948.607233101851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45948.607233101851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45948.607233101851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45948.607233101851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45948.607233101851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45948.607233101851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45948.607233101851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45948.607233101851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45948.607233101851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45948.607233101851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45948.607233101851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45948.607233101851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45948.607233101851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45948.607233101851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45948.607233101851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45948.607233101851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45948.607233101851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45948.607233101851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45948.607233101851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45948.607233101851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45948.607233101851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45948.607233101851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45948.607233101851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45948.607233101851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45948.607233101851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45948.607233101851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45948.607233101851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45948.607233101851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45948.607233101851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45948.607233101851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45948.607233101851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45948.607233101851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45948.607233101851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45948.607233101851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45948.607233101851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45948.607233101851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45948.607233101851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45948.607233101851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45948.607233101851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45948.607233101851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45948.607233101851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45948.607233101851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45948.607233101851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45948.607233101851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45948.607233101851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45948.607233101851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45948.607233101851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45948.607233101851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45948.607233101851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45948.607233101851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45948.607233101851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45948.607233101851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45948.607233101851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45948.607233101851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45948.607233101851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45948.607233101851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45948.607233101851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45948.607233101851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45948.607233101851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45948.607233101851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45948.607233101851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45948.607233101851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45948.607233101851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45948.607233101851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45948.607233101851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45948.607233101851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45948.607233101851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45948.607233101851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45948.607233101851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45948.607233101851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45948.607233101851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45948.607233101851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45948.607233101851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45948.607233101851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45948.607233101851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45948.607233101851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45948.607233101851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45948.607233101851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45948.607233101851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45948.607233101851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45948.607233101851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45948.607233101851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45948.607233101851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45948.607233101851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45948.607233101851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45948.607233101851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45948.607233101851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45948.607233101851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45948.607233101851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45948.607233101851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45948.607233101851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45948.607233101851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45948.607233101851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45948.607233101851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45948.607233101851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45948.607233101851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45948.607233101851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45948.607233101851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45948.607233101851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45948.607233101851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45948.607233101851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45948.607233101851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45948.607233101851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45948.607233101851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45948.607233101851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45948.607233101851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45948.607233101851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45948.607233101851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45948.607233101851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45948.607233101851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45948.607233101851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45948.607233101851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45948.607233101851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45948.607233101851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45948.607233101851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45948.607233101851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45948.607233101851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45948.607233101851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45948.607233101851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45948.607233101851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45948.607233101851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45948.607233101851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45948.607233101851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45948.607233101851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45948.607233101851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45948.607233101851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45948.607233101851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45948.607233101851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45948.607233101851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45948.607233101851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45948.607233101851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45948.607233101851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45948.607233101851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45948.607233101851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45948.607233101851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45948.607233101851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45948.607233101851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45948.607233101851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45948.607233101851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45948.607233101851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45948.607233101851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45948.607233101851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45948.607233101851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45948.607233101851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45948.607233101851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45948.607233101851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45948.607233101851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45948.607233101851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45948.607233101851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45948.607233101851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45948.607233101851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45948.607233101851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45948.607233101851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45948.607233101851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45948.607233101851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45948.607233101851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45948.607233101851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45948.607233101851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45948.607233101851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45948.607233101851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45948.607233101851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45948.607233101851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45948.607233101851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45948.607233101851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45948.607233101851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45948.607233101851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45948.607233101851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45948.607233101851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45948.607233101851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45948.607233101851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45948.607233101851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45948.607233101851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45948.607233101851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45948.607233101851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45948.607233101851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45948.607233101851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45948.607233101851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45948.607233101851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45948.607233101851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45948.607233101851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45948.607233101851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45948.607233101851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45948.607233101851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45948.607233101851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45948.607233101851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45948.607233101851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45948.607233101851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45948.607233101851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45948.607233101851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45948.607233101851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45948.607233101851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45948.607233101851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45948.607233101851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45948.607233101851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45948.607233101851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45948.607233101851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45948.607233101851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45948.607233101851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45948.607233101851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45948.607233101851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45948.607233101851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45948.607233101851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45948.607233101851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45948.607233101851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45948.607233101851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45948.607233101851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45948.607233101851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45948.607233101851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45948.607233101851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45948.607233101851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45948.607233101851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45948.607233101851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45948.607233101851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45948.607233101851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45948.607233101851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45948.607233101851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45948.607233101851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45948.607233101851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45948.607233101851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45948.607233101851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45948.607233101851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45948.607233101851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45948.607233101851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45948.607233101851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45948.607233101851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45948.607233101851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45948.607233101851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45948.607233101851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45948.607233101851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45948.607233101851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45948.607233101851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45948.607233101851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45948.607233101851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45948.607233101851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45948.607233101851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45948.607233101851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45948.607233101851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45948.607233101851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45948.607233101851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45948.607233101851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45948.607233101851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45948.607233101851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45948.607233101851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45948.607233101851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45948.607233101851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45948.607233101851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45948.607233101851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45948.607233101851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45948.607233101851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45948.607233101851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45948.607233101851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45948.607233101851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45948.607233101851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45948.607233101851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45948.607233101851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45948.607233101851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45948.607233101851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45948.607233101851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45948.607233101851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45948.607233101851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45948.607233101851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45948.607233101851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45948.607233101851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45948.607233101851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45948.607233101851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45948.607233101851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45948.607233101851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45948.607233101851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45948.607233101851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45948.607233101851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45948.607233101851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45948.607233101851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45948.607233101851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45948.607233101851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45948.607233101851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45948.607233101851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45948.607233101851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45948.607233101851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45948.607233101851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45948.607233101851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45948.607233101851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45948.607233101851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45948.607233101851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45948.607233101851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45948.607233101851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45948.607233101851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45948.607233101851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45948.607233101851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45948.607233101851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45948.607233101851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45948.607233101851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45948.607233101851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45948.607233101851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45948.607233101851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45948.607233101851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45948.607233101851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45948.607233101851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45948.607233101851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45948.607233101851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45948.607233101851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45948.607233101851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45948.607233101851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45948.607233101851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45948.607233101851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45948.607233101851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45948.607233101851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45948.607233101851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45948.607233101851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45948.607233101851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45948.607233101851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45948.607233101851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45948.607233101851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45948.607233101851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45948.607233101851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45948.607233101851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45948.607233101851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45948.607233101851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45948.607233101851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45948.607233101851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45948.607233101851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45948.607233101851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45948.607233101851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45948.607233101851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45948.607233101851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45948.607233101851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45948.607233101851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45948.607233101851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45948.607233101851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45948.607233101851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45948.607233101851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45948.607233101851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45948.607233101851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45948.607233101851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45948.607233101851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45948.607233101851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45948.607233101851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45948.607233101851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45948.607233101851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45948.607233101851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45948.607233101851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45948.607233101851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45948.607233101851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45948.607233101851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45948.607233101851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45948.607233101851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45948.607233101851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45948.607233101851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45948.607233101851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45948.607233101851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45948.607233101851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45948.607233101851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45948.607233101851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45948.607233101851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45948.607233101851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45948.607233101851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45948.607233101851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45948.607233101851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45948.607233101851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45948.607233101851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45948.607233101851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45948.607233101851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45948.607233101851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45948.607233101851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45948.607233101851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45948.607233101851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45948.607233101851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45948.607233101851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45948.607233101851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45948.607233101851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45948.607233101851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45948.607233101851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45948.607233101851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45948.607233101851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45948.607233101851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45948.607233101851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45948.607233101851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45948.607233101851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45948.607233101851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45948.607233101851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45948.607233101851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45948.607233101851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45948.607233101851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45948.607233101851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45948.607233101851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45948.607233101851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45948.607233101851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45948.607233101851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45948.607233101851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45948.607233101851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45948.607233101851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45948.607233101851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45948.607233101851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45948.607233101851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45948.607233101851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45948.607233101851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45948.607233101851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45948.607233101851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45948.607233101851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45948.607233101851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45948.607233101851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45948.607233101851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45948.607233101851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45948.607233101851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45948.607233101851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45948.607233101851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45948.607233101851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45948.607233101851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45948.607233101851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45948.607233101851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45948.607233101851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45948.607233101851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45948.607233101851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45948.607233101851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45948.607233101851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45948.607233101851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45948.607233101851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45948.607233101851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45948.607233101851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45948.607233101851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45948.607233101851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45948.607233101851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45948.607233101851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45948.607233101851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45948.607233101851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45948.607233101851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45948.607233101851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45948.607233101851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45948.607233101851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45948.607233101851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45948.607233101851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45948.607233101851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45948.607233101851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45948.607233101851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45948.607233101851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45948.607233101851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45948.607233101851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45948.607233101851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45948.607233101851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45948.607233101851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45948.607233101851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45948.607233101851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45948.607233101851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45948.607233101851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45948.607233101851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45948.607233101851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45948.607233101851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45948.607233101851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45948.607233101851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45948.607233101851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45948.607233101851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45948.607233101851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45948.607233101851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45948.607233101851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45948.607233101851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45948.607233101851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45948.607233101851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45948.607233101851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45948.607233101851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45948.607233101851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45948.607233101851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45948.607233101851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45948.607233101851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45948.607233101851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45948.607233101851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45948.607233101851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45948.607233101851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45948.607233101851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45948.607233101851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45948.607233101851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45948.607233101851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45948.607233101851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45948.607233101851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45948.607233101851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45948.607233101851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45948.607233101851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45948.607233101851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45948.607233101851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45948.607233101851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45948.607233101851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45948.607233101851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45948.607233101851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45948.607233101851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45948.607233101851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45948.607233101851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45948.607233101851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45948.607233101851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45948.607233101851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45948.607233101851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45948.607233101851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45948.607233101851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45948.607233101851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45948.607233101851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45948.607233101851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45948.607233101851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45948.607233101851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45948.607233101851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45948.607233101851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45948.607233101851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45948.607233101851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45948.607233101851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45948.607233101851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45948.607233101851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45948.607233101851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45948.607233101851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45948.607233101851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45948.607233101851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45948.607233101851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45948.607233101851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45948.607233101851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45948.607233101851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45948.607233101851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45948.607233101851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45948.607233101851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45948.607233101851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45948.607233101851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45948.607233101851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45948.607233101851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45948.607233101851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45948.607233101851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45948.607233101851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45948.607233101851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45948.607233101851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45948.607233101851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45948.607233101851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45948.607233101851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45948.607233101851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45948.607233101851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45948.607233101851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45948.607233101851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45948.607233101851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45948.607233101851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45948.607233101851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45948.607233101851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45948.607233101851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45948.607233101851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45948.607233101851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45948.607233101851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45948.607233101851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45948.607233101851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45948.607233101851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45948.607233101851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45948.607233101851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45948.607233101851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45948.607233101851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45948.607233101851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45948.607233101851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45948.607233101851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45948.607233101851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45948.607233101851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45948.607233101851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45948.607233101851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45948.607233101851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45948.607233101851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45948.607233101851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45948.607233101851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45948.607233101851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45948.607233101851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45948.607233101851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45948.607233101851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45948.607233101851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45948.607233101851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45948.607233101851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45948.607233101851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45948.607233101851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45948.607233101851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45948.607233101851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45948.607233101851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45948.607233101851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45948.607233101851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45948.607233101851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45948.607233101851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45948.607233101851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45948.607233101851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45948.607233101851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45948.607233101851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45948.607233101851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45948.607233101851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45948.607233101851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45948.607233101851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45948.607233101851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45948.607233101851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45948.607233101851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45948.607233101851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45948.607233101851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45948.607233101851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45948.607233101851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45948.607233101851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45948.607233101851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45948.607233101851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45948.607233101851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45948.607233101851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45948.607233101851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45948.607233101851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45948.607233101851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45948.607233101851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45948.607233101851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45948.607233101851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45948.607233101851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45948.607233101851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45948.607233101851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45948.607233101851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45948.607233101851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45948.607233101851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45948.607233101851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45948.607233101851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45948.607233101851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45948.607233101851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45948.607233101851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45948.607233101851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45948.607233101851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45948.607233101851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45948.607233101851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45948.607233101851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45948.607233101851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45948.607233101851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45948.607233101851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45948.607233101851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45948.607233101851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45948.607233101851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45948.607233101851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45948.607233101851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45948.607233101851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45948.607233101851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45948.607233101851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45948.607233101851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45948.607233101851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45948.607233101851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45948.607233101851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45948.607233101851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45948.607233101851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45948.607233101851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45948.607233101851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45948.607233101851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45948.607233101851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45948.607233101851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45948.607233101851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45948.607233101851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45948.607233101851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45948.607233101851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45948.607233101851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45948.607233101851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45948.607233101851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45948.607233101851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45948.607233101851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45948.607233101851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45948.607233101851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45948.607233101851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45948.607233101851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45948.607233101851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45948.607233101851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45948.607233101851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45948.607233101851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45948.607233101851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45948.607233101851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45948.607233101851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45948.607233101851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45948.607233101851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45948.607233101851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45948.607233101851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45948.607233101851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45948.607233101851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45948.607233101851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45948.607233101851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45948.607233101851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45948.607233101851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45948.607233101851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45948.607233101851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45948.607233101851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45948.607233101851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45948.607233101851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45948.607233101851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45948.607233101851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45948.607233101851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45948.607233101851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45948.607233101851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45948.607233101851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45948.607233101851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45948.607233101851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45948.607233101851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45948.607233101851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45948.607233101851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45948.607233101851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45948.607233101851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45948.607233101851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45948.607233101851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45948.607233101851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45948.607233101851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45948.607233101851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45948.607233101851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45948.607233101851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45948.607233101851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45948.607233101851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45948.607233101851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45948.607233101851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45948.607233101851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45948.607233101851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45948.607233101851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45948.607233101851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45948.607233101851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45948.607233101851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45948.607233101851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45948.607233101851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45948.607233101851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45948.607233101851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45948.607233101851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45948.607233101851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45948.607233101851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45948.607233101851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45948.607233101851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45948.607233101851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45948.607233101851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45948.607233101851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45948.607233101851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45948.607233101851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45948.607233101851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45948.607233101851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45948.607233101851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45948.607233101851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45948.607233101851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45948.607233101851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45948.607233101851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45948.607233101851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45948.607233101851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45948.607233101851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45948.607233101851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45948.607233101851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45948.607233101851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45948.607233101851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45948.607233101851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45948.607233101851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45948.607233101851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45948.607233101851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45948.607233101851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45948.607233101851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45948.607233101851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45948.607233101851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45948.607233101851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45948.607233101851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45948.607233101851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45948.607233101851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45948.607233101851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45948.607233101851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45948.607233101851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45948.607233101851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45948.607233101851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45948.607233101851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45948.607233101851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45948.607233101851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45948.607233101851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45948.607233101851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45948.607233101851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45948.607233101851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45948.607233101851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45948.607233101851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45948.607233101851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45948.607233101851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45948.607233101851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45948.607233101851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45948.607233101851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45948.607233101851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45948.607233101851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45948.607233101851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45948.607233101851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45948.607233101851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45948.607233101851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45948.607233101851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45948.607233101851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45948.607233101851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45948.607233101851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45948.607233101851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45948.607233101851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45948.607233101851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45948.607233101851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45948.607233101851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45948.607233101851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45948.607233101851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45948.607233101851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45948.607233101851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45948.607233101851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45948.607233101851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45948.607233101851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45948.607233101851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45948.607233101851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45948.607233101851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45948.607233101851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45948.607233101851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45948.607233101851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45948.607233101851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45948.607233101851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45948.607233101851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45948.607233101851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45948.607233101851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45948.607233101851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45948.607233101851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45948.607233101851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45948.607233101851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45948.607233101851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45948.607233101851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45948.607233101851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45948.607233101851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45948.607233101851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45948.607233101851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45948.607233101851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45948.607233101851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45948.607233101851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45948.607233101851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45948.607233101851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45948.607233101851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45948.607233101851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45948.607233101851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45948.607233101851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45948.607233101851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45948.607233101851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45948.607233101851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45948.607233101851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45948.607233101851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45948.607233101851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45948.607233101851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45948.607233101851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45948.607233101851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45948.607233101851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45948.607233101851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45948.607233101851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45948.607233101851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45948.607233101851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45948.607233101851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45948.607233101851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45948.607233101851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45948.607233101851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45948.607233101851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45948.607233101851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45948.607233101851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45948.607233101851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45948.607233101851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45948.607233101851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45948.607233101851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45948.607233101851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45948.607233101851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45948.607233101851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45948.607233101851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45948.607233101851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45948.607233101851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45948.607233101851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45948.607233101851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45948.607233101851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45948.607233101851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45948.607233101851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45948.607233101851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45948.607233101851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45948.607233101851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45948.607233101851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45948.607233101851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45948.607233101851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45948.607233101851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45948.607233101851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45948.607233101851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45948.607233101851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45948.607233101851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45948.607233101851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45948.607233101851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45948.607233101851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45948.607233101851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45948.607233101851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45948.607233101851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45948.607233101851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45948.607233101851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45948.607233101851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45948.607233101851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45948.607233101851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45948.607233101851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45948.607233101851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45948.607233101851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45948.607233101851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45948.607233101851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45948.607233101851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45948.607233101851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45948.607233101851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45948.607233101851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45948.607233101851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45948.607233101851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45948.607233101851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45948.607233101851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45948.607233101851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45948.607233101851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45948.607233101851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45948.607233101851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45948.607233101851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45948.607233101851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45948.607233101851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45948.607233101851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45948.607233101851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45948.607233101851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45948.607233101851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45948.607233101851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45948.607233101851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45948.607233101851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45948.607233101851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45948.607233101851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45948.607233101851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45948.607233101851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45948.607233101851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45948.607233101851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45948.607233101851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45948.607233101851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45948.607233101851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45948.607233101851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45948.607233101851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45948.607233101851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45948.607233101851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45948.607233101851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45948.607233101851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45948.607233101851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45948.607233101851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45948.607233101851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45948.607233101851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45948.607233101851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45948.607233101851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45948.607233101851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45948.607233101851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45948.607233101851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45948.607233101851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45948.607233101851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45948.607233101851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45948.607233101851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45948.607233101851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45948.607233101851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45948.607233101851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45948.607233101851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45948.607233101851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45948.607233101851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45948.607233101851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45948.607233101851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45948.607233101851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45948.607233101851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45948.607233101851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45948.607233101851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45948.607233101851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45948.607233101851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45948.607233101851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45948.607233101851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45948.607233101851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45948.607233101851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45948.607233101851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45948.607233101851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45948.607233101851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45948.607233101851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45948.607233101851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45948.607233101851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45948.607233101851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45948.607233101851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45948.607233101851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45948.607233101851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45948.607233101851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45948.607233101851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45948.607233101851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45948.607233101851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45948.607233101851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45948.607233101851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45948.607233101851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45948.607233101851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45948.607233101851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45948.607233101851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45948.607233101851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45948.607233101851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45948.607233101851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45948.607233101851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45948.607233101851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45948.607233101851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45948.607233101851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45948.607233101851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45948.607233101851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45948.607233101851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45948.607233101851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45948.607233101851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45948.607233101851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45948.607233101851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45948.607233101851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45948.607233101851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45948.607233101851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45948.607233101851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45948.607233101851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45948.607233101851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45948.607233101851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45948.607233101851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45948.607233101851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45948.607233101851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45948.607233101851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45948.607233101851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45948.607233101851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45948.607233101851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45948.607233101851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45948.607233101851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45948.607233101851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45948.607233101851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45948.607233101851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45948.607233101851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45948.607233101851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45948.607233101851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45948.607233101851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45948.607233101851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45948.607233101851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45948.607233101851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45948.607233101851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45948.607233101851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45948.607233101851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45948.607233101851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45948.607233101851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45948.607233101851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45948.607233101851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45948.607233101851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45948.607233101851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45948.607233101851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45948.607233101851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45948.607233101851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45948.607233101851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45948.607233101851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45948.607233101851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45948.607233101851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45948.607233101851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45948.607233101851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45948.607233101851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45948.607233101851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45948.607233101851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45948.607233101851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45948.607233101851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45948.607233101851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45948.607233101851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45948.607233101851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45948.607233101851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45948.607233101851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45948.607233101851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45948.607233101851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45948.607233101851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45948.607233101851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45948.607233101851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45948.607233101851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45948.607233101851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45948.607233101851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45948.607233101851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45948.607233101851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45948.607233101851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45948.607233101851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45948.607233101851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45948.607233101851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45948.607233101851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45948.607233101851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45948.607233101851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45948.607233101851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45948.607233101851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45948.607233101851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45948.607233101851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45948.607233101851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45948.607233101851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45948.607233101851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45948.607233101851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45948.607233101851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45948.607233101851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45948.607233101851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45948.607233101851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45948.607233101851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45948.607233101851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45948.607233101851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45948.607233101851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45948.607233101851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45948.607233101851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45948.607233101851</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245.12651550925511</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1.1121405092562782</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3</v>
      </c>
      <c r="D4" s="126" t="s">
        <v>35725</v>
      </c>
      <c r="E4" s="101" t="s">
        <v>38964</v>
      </c>
      <c r="F4" s="128">
        <v>45948.561574074076</v>
      </c>
      <c r="G4" s="129">
        <f ca="1">IFERROR(NOW()-F4,"")</f>
        <v>4.5659027775400318E-2</v>
      </c>
      <c r="H4" s="128">
        <v>45948.552997685183</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2</v>
      </c>
      <c r="D5" s="96" t="s">
        <v>24140</v>
      </c>
      <c r="E5" s="101" t="s">
        <v>38964</v>
      </c>
      <c r="F5" s="128">
        <v>45948.568576388891</v>
      </c>
      <c r="G5" s="129">
        <f ca="1">IFERROR(NOW()-F5,"")</f>
        <v>3.8656712960801087E-2</v>
      </c>
      <c r="H5" s="128">
        <v>45948.561400462961</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45948.607233101851</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45948.607233101851</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45948.607233101851</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45948.607233101851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45948.607233101851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45948.607233101851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45948.607233101851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45948.607233101851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45948.607233101851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45948.607233101851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45948.607233101851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45948.607233101851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45948.607233101851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45948.607233101851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45948.607233101851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45948.607233101851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45948.607233101851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45948.607233101851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45948.607233101851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45948.607233101851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45948.607233101851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45948.607233101851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45948.607233101851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45948.607233101851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45948.607233101851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45948.607233101851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45948.607233101851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45948.607233101851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45948.607233101851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45948.607233101851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45948.607233101851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45948.607233101851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45948.607233101851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45948.607233101851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45948.607233101851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45948.607233101851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45948.607233101851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45948.607233101851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45948.607233101851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45948.607233101851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45948.607233101851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45948.607233101851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45948.607233101851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45948.607233101851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45948.607233101851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45948.607233101851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45948.607233101851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45948.607233101851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45948.607233101851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45948.607233101851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45948.607233101851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45948.607233101851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45948.607233101851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45948.607233101851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45948.607233101851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45948.607233101851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45948.607233101851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45948.607233101851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45948.607233101851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45948.607233101851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45948.607233101851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45948.607233101851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45948.607233101851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45948.607233101851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45948.607233101851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45948.607233101851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45948.607233101851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45948.607233101851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45948.607233101851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45948.607233101851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45948.607233101851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45948.607233101851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45948.607233101851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45948.607233101851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45948.607233101851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45948.607233101851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45948.607233101851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45948.607233101851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45948.607233101851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45948.607233101851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45948.607233101851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45948.607233101851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45948.607233101851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45948.607233101851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45948.607233101851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45948.607233101851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45948.607233101851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45948.607233101851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45948.607233101851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45948.607233101851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45948.607233101851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45948.607233101851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45948.607233101851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45948.607233101851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45948.607233101851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45948.607233101851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45948.607233101851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45948.607233101851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45948.607233101851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45948.607233101851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45948.607233101851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45948.607233101851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45948.607233101851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45948.607233101851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45948.607233101851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45948.607233101851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45948.607233101851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45948.607233101851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45948.607233101851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45948.607233101851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45948.607233101851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45948.607233101851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45948.607233101851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45948.607233101851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45948.607233101851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45948.607233101851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45948.607233101851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45948.607233101851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45948.607233101851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45948.607233101851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45948.607233101851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45948.607233101851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45948.607233101851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45948.607233101851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45948.607233101851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45948.607233101851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45948.607233101851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45948.607233101851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45948.607233101851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45948.607233101851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45948.607233101851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45948.607233101851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45948.607233101851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45948.607233101851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45948.607233101851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45948.607233101851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45948.607233101851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45948.607233101851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45948.607233101851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45948.607233101851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45948.607233101851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45948.607233101851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45948.607233101851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45948.607233101851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45948.607233101851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45948.607233101851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45948.607233101851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45948.607233101851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45948.607233101851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45948.607233101851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45948.607233101851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45948.607233101851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45948.607233101851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45948.607233101851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45948.607233101851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45948.607233101851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45948.607233101851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45948.607233101851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45948.607233101851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45948.607233101851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45948.607233101851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45948.607233101851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45948.607233101851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45948.607233101851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45948.607233101851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45948.607233101851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45948.607233101851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45948.607233101851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45948.607233101851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45948.607233101851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45948.607233101851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45948.607233101851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45948.607233101851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45948.607233101851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45948.607233101851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45948.607233101851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45948.607233101851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45948.607233101851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45948.607233101851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45948.607233101851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45948.607233101851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45948.607233101851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45948.607233101851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45948.607233101851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45948.607233101851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45948.607233101851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45948.607233101851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45948.607233101851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45948.607233101851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45948.607233101851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45948.607233101851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45948.607233101851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45948.607233101851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45948.607233101851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45948.607233101851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45948.607233101851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45948.607233101851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45948.607233101851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45948.607233101851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45948.607233101851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45948.607233101851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45948.607233101851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45948.607233101851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45948.607233101851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45948.607233101851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45948.607233101851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45948.607233101851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45948.607233101851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45948.607233101851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45948.607233101851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45948.607233101851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45948.607233101851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45948.607233101851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45948.607233101851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45948.607233101851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45948.607233101851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45948.607233101851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45948.607233101851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45948.607233101851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45948.607233101851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45948.607233101851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45948.607233101851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45948.607233101851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45948.607233101851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45948.607233101851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45948.607233101851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45948.607233101851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45948.607233101851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45948.607233101851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45948.607233101851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45948.607233101851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45948.607233101851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45948.607233101851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45948.607233101851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45948.607233101851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45948.607233101851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45948.607233101851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45948.607233101851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45948.607233101851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45948.607233101851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45948.607233101851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45948.607233101851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45948.607233101851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45948.607233101851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45948.607233101851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45948.607233101851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45948.607233101851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45948.607233101851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45948.607233101851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45948.607233101851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45948.607233101851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45948.607233101851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45948.607233101851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45948.607233101851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45948.607233101851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45948.607233101851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45948.607233101851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45948.607233101851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45948.607233101851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45948.607233101851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45948.607233101851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45948.607233101851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45948.607233101851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45948.607233101851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45948.607233101851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45948.607233101851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45948.607233101851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45948.607233101851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45948.607233101851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45948.607233101851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45948.607233101851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45948.607233101851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45948.607233101851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45948.607233101851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45948.607233101851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45948.607233101851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45948.607233101851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45948.607233101851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45948.607233101851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45948.607233101851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45948.607233101851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45948.607233101851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45948.607233101851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45948.607233101851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45948.607233101851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45948.607233101851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45948.607233101851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45948.607233101851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45948.607233101851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45948.607233101851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45948.607233101851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45948.607233101851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45948.607233101851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45948.607233101851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45948.607233101851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45948.607233101851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45948.607233101851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45948.607233101851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45948.607233101851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45948.607233101851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45948.607233101851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45948.607233101851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45948.607233101851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45948.607233101851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45948.607233101851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45948.607233101851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45948.607233101851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45948.607233101851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45948.607233101851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45948.607233101851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45948.607233101851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45948.607233101851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45948.607233101851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45948.607233101851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45948.607233101851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45948.607233101851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45948.607233101851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45948.607233101851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45948.607233101851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45948.607233101851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45948.607233101851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45948.607233101851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45948.607233101851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45948.607233101851</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45948.607233101851</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K9" sqref="K9"/>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56.775172916662996</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22.41835578703467</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3.8356590277762734</v>
      </c>
      <c r="H4" s="38">
        <v>45944.676192129627</v>
      </c>
      <c r="I4" s="37" t="str">
        <f>IFERROR(VLOOKUP(D4,DB!A:F,6,0),"")</f>
        <v>SCECO</v>
      </c>
      <c r="J4" s="37" t="str">
        <f>IFERROR(VLOOKUP(D4,DB!A:G,7,0),"")</f>
        <v>Dead</v>
      </c>
      <c r="K4" s="37" t="s">
        <v>39071</v>
      </c>
      <c r="L4" s="37" t="str">
        <f>IFERROR(VLOOKUP(D4,DB!A:I,9,0),"")</f>
        <v>Latis</v>
      </c>
    </row>
    <row r="5" spans="1:13" ht="15">
      <c r="A5" s="37" t="s">
        <v>39072</v>
      </c>
      <c r="B5" s="37" t="str">
        <f>IFERROR(VLOOKUP(D5,DB!A:K,11,0),"")</f>
        <v>R5</v>
      </c>
      <c r="C5" s="37">
        <v>3</v>
      </c>
      <c r="D5" s="37" t="s">
        <v>38174</v>
      </c>
      <c r="E5" s="37" t="s">
        <v>38964</v>
      </c>
      <c r="F5" s="38">
        <v>45948.574745370373</v>
      </c>
      <c r="G5" s="39">
        <f t="shared" ref="G5:G6" ca="1" si="2">IFERROR(NOW()-F5,"")</f>
        <v>3.2487731477885973E-2</v>
      </c>
      <c r="H5" s="38">
        <v>45948.567106481481</v>
      </c>
      <c r="I5" s="37" t="str">
        <f>IFERROR(VLOOKUP(D5,DB!A:F,6,0),"")</f>
        <v>SCECO</v>
      </c>
      <c r="J5" s="37" t="str">
        <f>IFERROR(VLOOKUP(D5,DB!A:G,7,0),"")</f>
        <v>Haj Removal</v>
      </c>
      <c r="K5" s="37" t="s">
        <v>39073</v>
      </c>
      <c r="L5" s="37" t="str">
        <f>IFERROR(VLOOKUP(D5,DB!A:I,9,0),"")</f>
        <v>Latis</v>
      </c>
    </row>
    <row r="6" spans="1:13" ht="15">
      <c r="A6" s="81"/>
      <c r="B6" s="81" t="str">
        <f>IFERROR(VLOOKUP(D6,DB!A:K,11,0),"")</f>
        <v/>
      </c>
      <c r="C6" s="81"/>
      <c r="D6" s="167"/>
      <c r="E6" s="81"/>
      <c r="F6" s="120"/>
      <c r="G6" s="121">
        <f t="shared" ca="1" si="2"/>
        <v>45948.607233101851</v>
      </c>
      <c r="H6" s="120"/>
      <c r="I6" s="81" t="str">
        <f>IFERROR(VLOOKUP(D6,DB!A:F,6,0),"")</f>
        <v/>
      </c>
      <c r="J6" s="81" t="str">
        <f>IFERROR(VLOOKUP(D6,DB!A:G,7,0),"")</f>
        <v/>
      </c>
      <c r="K6" s="81"/>
      <c r="L6" s="81" t="str">
        <f>IFERROR(VLOOKUP(D6,DB!A:I,9,0),"")</f>
        <v/>
      </c>
    </row>
    <row r="7" spans="1:13" ht="15">
      <c r="A7" s="167"/>
      <c r="B7" s="167" t="str">
        <f>IFERROR(VLOOKUP(D7,DB!A:K,11,0),"")</f>
        <v/>
      </c>
      <c r="C7" s="167"/>
      <c r="D7" s="167"/>
      <c r="E7" s="167"/>
      <c r="F7" s="168"/>
      <c r="G7" s="169">
        <f ca="1">IFERROR(NOW()-F7,"")</f>
        <v>45948.607233101851</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45948.607233101851</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45948.607233101851</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45948.607233101851</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45948.607233101851</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45948.607233101851</v>
      </c>
      <c r="H12" s="168"/>
      <c r="I12" s="167" t="str">
        <f>IFERROR(VLOOKUP(D12,DB!A:F,6,0),"")</f>
        <v/>
      </c>
      <c r="J12" s="167" t="str">
        <f>IFERROR(VLOOKUP(D12,DB!A:G,7,0),"")</f>
        <v/>
      </c>
      <c r="K12" s="167"/>
      <c r="L12" s="167" t="str">
        <f>IFERROR(VLOOKUP(D12,DB!A:I,9,0),"")</f>
        <v/>
      </c>
    </row>
    <row r="13" spans="1:13" ht="15.75">
      <c r="A13" s="167"/>
      <c r="B13" s="167" t="str">
        <f>IFERROR(VLOOKUP(D13,DB!A:K,11,0),"")</f>
        <v/>
      </c>
      <c r="C13" s="167"/>
      <c r="D13" s="170"/>
      <c r="E13" s="167"/>
      <c r="F13" s="168"/>
      <c r="G13" s="169">
        <f ca="1">IFERROR(NOW()-F13,"")</f>
        <v>45948.607233101851</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45948.607233101851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45948.607233101851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45948.607233101851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45948.607233101851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45948.607233101851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45948.607233101851</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45948.607233101851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45948.607233101851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45948.607233101851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45948.607233101851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45948.607233101851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45948.607233101851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45948.607233101851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45948.607233101851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45948.607233101851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45948.607233101851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45948.607233101851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45948.607233101851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45948.607233101851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45948.607233101851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45948.607233101851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45948.607233101851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45948.607233101851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45948.607233101851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45948.607233101851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45948.607233101851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45948.607233101851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45948.607233101851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45948.607233101851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45948.607233101851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45948.607233101851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45948.607233101851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45948.607233101851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45948.607233101851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45948.607233101851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45948.607233101851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45948.607233101851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45948.607233101851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45948.607233101851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45948.607233101851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45948.607233101851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45948.607233101851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45948.607233101851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45948.607233101851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45948.607233101851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45948.607233101851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45948.607233101851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45948.607233101851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45948.607233101851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45948.607233101851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45948.607233101851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45948.607233101851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45948.607233101851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45948.607233101851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45948.607233101851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45948.607233101851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45948.607233101851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45948.607233101851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45948.607233101851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45948.607233101851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45948.607233101851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45948.607233101851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45948.607233101851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45948.607233101851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45948.607233101851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45948.607233101851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45948.607233101851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45948.607233101851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45948.607233101851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45948.607233101851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45948.607233101851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45948.607233101851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45948.607233101851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45948.607233101851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45948.607233101851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45948.607233101851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45948.607233101851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45948.607233101851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45948.607233101851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45948.607233101851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45948.607233101851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45948.607233101851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45948.607233101851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45948.607233101851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45948.607233101851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45948.607233101851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45948.607233101851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45948.607233101851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45948.607233101851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45948.607233101851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45948.607233101851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45948.607233101851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45948.607233101851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45948.607233101851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45948.607233101851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45948.607233101851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45948.607233101851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45948.607233101851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45948.607233101851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45948.607233101851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45948.607233101851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45948.607233101851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45948.607233101851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45948.607233101851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45948.607233101851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45948.607233101851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45948.607233101851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45948.607233101851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45948.607233101851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45948.607233101851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45948.607233101851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45948.607233101851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45948.607233101851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45948.607233101851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45948.607233101851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45948.607233101851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45948.607233101851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45948.607233101851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45948.607233101851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45948.607233101851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45948.607233101851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45948.607233101851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45948.607233101851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45948.607233101851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45948.607233101851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45948.607233101851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45948.607233101851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45948.607233101851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45948.607233101851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45948.607233101851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45948.607233101851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45948.607233101851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45948.607233101851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45948.607233101851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45948.607233101851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45948.607233101851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45948.607233101851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45948.607233101851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45948.607233101851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45948.607233101851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45948.607233101851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45948.607233101851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45948.607233101851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45948.607233101851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45948.607233101851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45948.607233101851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45948.607233101851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45948.607233101851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45948.607233101851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45948.607233101851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45948.607233101851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45948.607233101851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45948.607233101851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45948.607233101851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45948.607233101851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45948.607233101851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45948.607233101851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45948.607233101851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45948.607233101851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45948.607233101851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45948.607233101851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45948.607233101851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45948.607233101851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45948.607233101851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45948.607233101851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45948.607233101851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45948.607233101851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45948.607233101851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45948.607233101851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45948.607233101851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45948.607233101851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45948.607233101851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45948.607233101851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45948.607233101851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45948.607233101851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45948.607233101851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45948.607233101851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45948.607233101851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45948.607233101851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45948.607233101851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45948.607233101851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45948.607233101851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45948.607233101851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45948.607233101851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45948.607233101851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45948.607233101851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45948.607233101851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45948.607233101851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45948.607233101851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45948.607233101851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45948.607233101851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45948.607233101851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45948.607233101851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45948.607233101851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45948.607233101851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45948.607233101851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45948.607233101851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45948.607233101851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45948.607233101851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45948.607233101851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45948.607233101851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45948.607233101851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45948.607233101851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45948.607233101851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45948.607233101851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45948.607233101851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45948.607233101851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45948.607233101851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45948.607233101851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45948.607233101851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45948.607233101851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45948.607233101851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45948.607233101851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45948.607233101851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45948.607233101851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45948.607233101851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45948.607233101851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45948.607233101851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45948.607233101851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45948.607233101851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45948.607233101851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45948.607233101851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45948.607233101851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45948.607233101851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45948.607233101851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45948.607233101851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45948.607233101851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45948.607233101851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45948.607233101851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45948.607233101851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45948.607233101851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45948.607233101851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45948.607233101851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45948.607233101851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45948.607233101851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45948.607233101851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45948.607233101851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45948.607233101851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45948.607233101851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45948.607233101851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45948.607233101851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45948.607233101851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45948.607233101851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45948.607233101851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45948.607233101851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45948.607233101851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45948.607233101851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45948.607233101851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45948.607233101851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45948.607233101851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45948.607233101851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45948.607233101851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45948.607233101851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45948.607233101851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45948.607233101851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45948.607233101851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45948.607233101851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45948.607233101851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45948.607233101851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45948.607233101851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45948.607233101851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45948.607233101851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45948.607233101851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45948.607233101851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45948.607233101851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45948.607233101851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45948.607233101851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45948.607233101851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45948.607233101851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45948.607233101851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45948.607233101851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45948.607233101851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45948.607233101851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45948.607233101851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45948.607233101851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45948.607233101851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45948.607233101851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45948.607233101851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45948.607233101851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45948.607233101851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45948.607233101851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45948.607233101851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45948.607233101851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45948.607233101851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45948.607233101851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45948.607233101851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45948.607233101851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45948.607233101851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45948.607233101851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45948.607233101851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45948.607233101851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45948.607233101851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45948.607233101851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45948.607233101851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45948.607233101851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45948.607233101851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45948.607233101851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45948.607233101851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45948.607233101851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45948.607233101851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45948.607233101851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45948.607233101851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45948.607233101851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45948.607233101851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45948.607233101851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45948.607233101851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45948.607233101851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45948.607233101851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45948.607233101851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45948.607233101851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45948.607233101851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45948.607233101851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45948.607233101851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45948.607233101851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45948.607233101851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45948.607233101851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45948.607233101851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45948.607233101851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45948.607233101851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45948.607233101851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45948.607233101851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45948.607233101851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45948.607233101851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45948.607233101851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45948.607233101851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45948.607233101851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45948.607233101851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45948.607233101851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45948.607233101851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45948.607233101851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45948.607233101851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45948.607233101851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45948.607233101851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45948.607233101851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45948.607233101851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45948.607233101851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45948.607233101851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45948.607233101851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45948.607233101851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45948.607233101851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45948.607233101851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45948.607233101851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45948.607233101851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45948.607233101851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45948.607233101851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45948.607233101851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45948.607233101851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45948.607233101851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45948.607233101851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45948.607233101851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45948.607233101851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45948.607233101851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45948.607233101851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45948.607233101851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45948.607233101851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45948.607233101851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45948.607233101851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45948.607233101851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45948.607233101851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45948.607233101851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45948.607233101851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45948.607233101851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45948.607233101851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45948.607233101851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45948.607233101851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45948.607233101851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45948.607233101851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45948.607233101851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45948.607233101851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45948.607233101851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45948.607233101851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45948.607233101851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45948.607233101851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45948.607233101851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45948.607233101851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45948.607233101851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45948.607233101851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45948.607233101851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45948.607233101851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45948.607233101851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45948.607233101851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45948.607233101851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45948.607233101851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45948.607233101851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45948.607233101851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45948.607233101851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45948.607233101851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45948.607233101851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45948.607233101851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45948.607233101851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45948.607233101851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45948.607233101851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45948.607233101851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45948.607233101851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45948.607233101851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45948.607233101851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45948.607233101851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45948.607233101851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45948.607233101851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45948.607233101851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45948.607233101851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45948.607233101851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45948.607233101851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45948.607233101851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45948.607233101851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45948.607233101851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45948.607233101851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45948.607233101851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45948.607233101851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45948.607233101851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45948.607233101851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45948.607233101851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45948.607233101851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45948.607233101851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45948.607233101851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45948.607233101851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45948.607233101851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45948.607233101851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45948.607233101851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45948.607233101851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45948.607233101851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45948.607233101851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45948.607233101851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45948.607233101851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45948.607233101851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45948.607233101851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45948.607233101851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45948.607233101851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45948.607233101851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45948.607233101851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45948.607233101851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45948.607233101851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45948.607233101851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45948.607233101851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45948.607233101851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45948.607233101851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45948.607233101851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45948.607233101851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45948.607233101851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45948.607233101851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45948.607233101851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45948.607233101851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45948.607233101851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45948.607233101851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45948.607233101851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45948.607233101851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45948.607233101851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45948.607233101851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45948.607233101851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45948.607233101851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45948.607233101851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45948.607233101851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45948.607233101851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45948.607233101851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45948.607233101851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45948.607233101851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45948.607233101851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45948.607233101851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45948.607233101851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45948.607233101851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45948.607233101851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45948.607233101851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45948.607233101851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45948.607233101851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45948.607233101851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45948.607233101851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45948.607233101851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45948.607233101851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45948.607233101851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45948.607233101851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45948.607233101851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45948.607233101851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45948.607233101851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45948.607233101851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45948.607233101851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45948.607233101851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45948.607233101851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45948.607233101851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45948.607233101851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45948.607233101851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45948.607233101851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45948.607233101851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45948.607233101851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45948.607233101851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45948.607233101851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45948.607233101851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45948.607233101851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45948.607233101851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45948.607233101851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45948.607233101851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45948.607233101851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45948.607233101851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45948.607233101851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45948.607233101851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45948.607233101851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45948.607233101851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45948.607233101851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45948.607233101851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45948.607233101851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45948.607233101851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45948.607233101851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45948.607233101851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45948.607233101851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45948.607233101851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45948.607233101851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45948.607233101851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45948.607233101851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45948.607233101851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45948.607233101851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45948.607233101851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45948.607233101851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45948.607233101851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45948.607233101851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45948.607233101851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45948.607233101851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45948.607233101851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45948.607233101851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45948.607233101851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45948.607233101851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45948.607233101851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45948.607233101851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45948.607233101851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45948.607233101851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45948.607233101851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45948.607233101851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45948.607233101851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45948.607233101851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45948.607233101851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45948.607233101851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45948.607233101851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45948.607233101851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45948.607233101851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45948.607233101851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45948.607233101851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45948.607233101851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45948.607233101851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45948.607233101851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45948.607233101851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45948.607233101851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45948.607233101851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45948.607233101851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45948.607233101851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45948.607233101851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45948.607233101851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45948.607233101851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45948.607233101851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45948.607233101851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45948.607233101851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45948.607233101851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45948.607233101851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45948.607233101851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45948.607233101851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45948.607233101851</v>
      </c>
      <c r="H566" s="168"/>
      <c r="I566" s="167" t="str">
        <f>IFERROR(VLOOKUP(D566,DB!A:F,6,0),"")</f>
        <v/>
      </c>
      <c r="J566" s="167" t="str">
        <f>IFERROR(VLOOKUP(D566,DB!A:G,7,0),"")</f>
        <v/>
      </c>
      <c r="K566" s="167"/>
      <c r="L566" s="167" t="str">
        <f>IFERROR(VLOOKUP(D566,DB!A:I,9,0),"")</f>
        <v/>
      </c>
    </row>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8" ht="15"/>
    <row r="669" ht="15"/>
    <row r="676" ht="15"/>
    <row r="679" ht="15"/>
    <row r="681" ht="15"/>
    <row r="684" ht="15"/>
    <row r="692" ht="15"/>
    <row r="693" ht="15"/>
    <row r="695" ht="15"/>
    <row r="696" ht="15"/>
    <row r="700" ht="15"/>
    <row r="701" ht="15"/>
    <row r="703" ht="15"/>
    <row r="704" ht="15"/>
    <row r="705" ht="15"/>
    <row r="706" ht="15"/>
    <row r="707" ht="15"/>
    <row r="708" ht="15"/>
    <row r="709" ht="15"/>
    <row r="710"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7" ht="15"/>
    <row r="805" ht="15"/>
    <row r="806" ht="15"/>
    <row r="808" ht="15"/>
    <row r="809" ht="15"/>
    <row r="810" ht="15"/>
    <row r="812" ht="15"/>
    <row r="813" ht="15"/>
    <row r="817" ht="15"/>
    <row r="818" ht="15"/>
    <row r="820" ht="15"/>
    <row r="821" ht="15"/>
    <row r="823" ht="15"/>
    <row r="824" ht="15"/>
    <row r="825" ht="15"/>
    <row r="826" ht="15"/>
    <row r="827" ht="15"/>
    <row r="828" ht="15"/>
    <row r="829" ht="15"/>
    <row r="830" ht="15"/>
    <row r="831" ht="15"/>
    <row r="833" ht="15"/>
    <row r="834" ht="15"/>
    <row r="836" ht="15"/>
    <row r="837"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6" ht="15"/>
    <row r="877" ht="15"/>
    <row r="879" ht="15"/>
    <row r="880" ht="15"/>
    <row r="881" ht="15"/>
    <row r="882" ht="15"/>
    <row r="883" ht="15"/>
    <row r="884" ht="15"/>
    <row r="885" ht="15"/>
    <row r="886" ht="15"/>
    <row r="888" ht="15"/>
    <row r="889" ht="15"/>
    <row r="891" ht="15"/>
    <row r="892" ht="15"/>
    <row r="895" ht="15"/>
    <row r="896" ht="15"/>
    <row r="899" ht="15"/>
    <row r="902" ht="15"/>
    <row r="903" ht="15"/>
    <row r="905" ht="15"/>
    <row r="906" ht="15"/>
    <row r="908" ht="15"/>
    <row r="909" ht="15"/>
    <row r="911" ht="15"/>
    <row r="912" ht="15"/>
    <row r="914" ht="15"/>
    <row r="915" ht="15"/>
    <row r="916" ht="15"/>
    <row r="917" ht="15"/>
    <row r="918" ht="15"/>
    <row r="919" ht="15"/>
    <row r="920" ht="15"/>
    <row r="921" ht="15"/>
    <row r="922" ht="15"/>
    <row r="923" ht="15"/>
    <row r="924" ht="15"/>
    <row r="925" ht="15"/>
    <row r="926" ht="15"/>
    <row r="927" ht="15"/>
    <row r="928" ht="15"/>
    <row r="929" ht="15"/>
    <row r="930" ht="15"/>
    <row r="933" ht="15"/>
    <row r="1104" ht="15"/>
    <row r="1105" ht="15"/>
    <row r="1107" ht="15"/>
    <row r="1108"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9" ht="15"/>
    <row r="1182" ht="15"/>
    <row r="1183" ht="15"/>
    <row r="1185" ht="15"/>
    <row r="1186" ht="15"/>
    <row r="1187" ht="15"/>
    <row r="1190" ht="15"/>
    <row r="1191" ht="15"/>
    <row r="1194" ht="15"/>
    <row r="1196" ht="15"/>
    <row r="1197" ht="15"/>
    <row r="1199" ht="15"/>
    <row r="1200" ht="15"/>
    <row r="1202" ht="15"/>
    <row r="1203"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9" ht="15"/>
    <row r="1237" ht="15"/>
    <row r="1239" ht="15"/>
    <row r="1240" ht="15"/>
    <row r="1241" ht="15"/>
    <row r="1242" ht="15"/>
    <row r="1243" ht="15"/>
    <row r="1244" ht="15"/>
    <row r="1245" ht="15"/>
    <row r="1246" ht="15"/>
    <row r="1247" ht="15"/>
    <row r="1248" ht="15"/>
    <row r="1249" ht="15"/>
    <row r="1250" ht="15"/>
    <row r="1251" ht="15"/>
    <row r="1252" ht="15"/>
    <row r="1253" ht="15"/>
    <row r="1254" ht="15"/>
    <row r="1255" ht="15"/>
    <row r="1257" ht="15"/>
    <row r="1261" ht="15"/>
    <row r="1262" ht="15"/>
    <row r="1263" ht="15"/>
    <row r="1265" ht="15"/>
    <row r="1266" ht="15"/>
    <row r="1267" ht="15"/>
    <row r="1268" ht="15"/>
    <row r="1269" ht="15"/>
    <row r="1270" ht="15"/>
    <row r="1271" ht="15"/>
    <row r="1272" ht="15"/>
    <row r="1273" ht="15"/>
    <row r="1276" ht="15"/>
    <row r="1277" ht="15"/>
    <row r="1279" ht="15"/>
    <row r="1280" ht="15"/>
    <row r="1281" ht="15"/>
    <row r="1282" ht="15"/>
    <row r="1284" ht="15"/>
    <row r="1286" ht="15"/>
    <row r="1290" ht="15"/>
    <row r="1291" ht="15"/>
    <row r="1293" ht="15"/>
    <row r="1294" ht="15"/>
    <row r="1295" ht="15"/>
    <row r="1298" ht="15"/>
    <row r="1299" ht="15"/>
    <row r="1301" ht="15"/>
    <row r="1302" ht="15"/>
    <row r="1304" ht="15"/>
    <row r="1305" ht="15"/>
    <row r="1307" ht="15"/>
    <row r="1310" ht="15"/>
    <row r="1311" ht="15"/>
    <row r="1312" ht="15"/>
    <row r="1314" ht="15"/>
    <row r="1316" ht="15"/>
    <row r="1318" ht="15"/>
    <row r="1327" ht="15"/>
    <row r="1331" ht="15"/>
    <row r="1333" ht="15"/>
    <row r="1334" ht="15"/>
    <row r="1335" ht="15"/>
    <row r="1336" ht="15"/>
    <row r="1337" ht="15"/>
    <row r="1341" ht="15"/>
    <row r="1343" ht="15"/>
    <row r="1345" ht="15"/>
    <row r="1346" ht="15"/>
    <row r="1347" ht="15"/>
  </sheetData>
  <dataValidations count="2">
    <dataValidation allowBlank="1" showInputMessage="1" showErrorMessage="1" sqref="E1" xr:uid="{920C6338-E771-4DAE-8C89-92A9093EA4DE}"/>
    <dataValidation type="list" allowBlank="1" showInputMessage="1" showErrorMessage="1" sqref="E2:E56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39074</v>
      </c>
      <c r="B2" s="146" t="s">
        <v>5398</v>
      </c>
      <c r="C2" s="145">
        <v>1</v>
      </c>
      <c r="D2" s="146" t="s">
        <v>34463</v>
      </c>
      <c r="E2" s="145" t="s">
        <v>39075</v>
      </c>
      <c r="F2" s="147">
        <v>45926.772847222222</v>
      </c>
      <c r="G2" s="148">
        <f ca="1">IFERROR(NOW()-F2,"-")</f>
        <v>21.834385879628826</v>
      </c>
      <c r="H2" s="149">
        <v>45927.449074074102</v>
      </c>
      <c r="I2" s="146" t="str">
        <f>IFERROR(VLOOKUP(D2,DB!A:F,6,0),"")</f>
        <v>SCECO</v>
      </c>
      <c r="J2" s="146" t="str">
        <f>IFERROR(VLOOKUP(D2,DB!A:G,7,0),"")</f>
        <v>Weak</v>
      </c>
      <c r="K2" s="145" t="s">
        <v>39076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39077</v>
      </c>
      <c r="B3" s="146" t="str">
        <f>IFERROR(VLOOKUP(D3,DB!A:K,11,0),"")</f>
        <v>R6</v>
      </c>
      <c r="C3" s="145">
        <v>1</v>
      </c>
      <c r="D3" s="146" t="s">
        <v>34282</v>
      </c>
      <c r="E3" s="145" t="s">
        <v>38964</v>
      </c>
      <c r="F3" s="149">
        <v>45939.529062499998</v>
      </c>
      <c r="G3" s="148">
        <f ca="1">IFERROR(NOW()-F3,"-")</f>
        <v>9.0781706018533441</v>
      </c>
      <c r="H3" s="149">
        <v>45927.987534722219</v>
      </c>
      <c r="I3" s="146" t="str">
        <f>IFERROR(VLOOKUP(D3,DB!A:F,6,0),"")</f>
        <v>SCECO</v>
      </c>
      <c r="J3" s="146" t="str">
        <f>IFERROR(VLOOKUP(D3,DB!A:G,7,0),"")</f>
        <v>Vandalized</v>
      </c>
      <c r="K3" s="145" t="s">
        <v>39078</v>
      </c>
      <c r="L3" s="146" t="str">
        <f>IFERROR(VLOOKUP(D3,DB!A:I,9,0),"")</f>
        <v>Latis</v>
      </c>
    </row>
    <row r="4" spans="1:16383" ht="31.5" customHeight="1">
      <c r="A4" s="145" t="s">
        <v>39079</v>
      </c>
      <c r="B4" s="145" t="str">
        <f>IFERROR(VLOOKUP(D4,DB!A:K,11,0),"")</f>
        <v>R6</v>
      </c>
      <c r="C4" s="145">
        <v>1</v>
      </c>
      <c r="D4" s="145" t="s">
        <v>32747</v>
      </c>
      <c r="E4" s="145" t="s">
        <v>39075</v>
      </c>
      <c r="F4" s="149">
        <v>45948.159444444442</v>
      </c>
      <c r="G4" s="148">
        <f ca="1">IFERROR(NOW()-F4,"-")</f>
        <v>0.44778865740954643</v>
      </c>
      <c r="H4" s="149">
        <v>45948.092499999999</v>
      </c>
      <c r="I4" s="145" t="str">
        <f>IFERROR(VLOOKUP(D4,DB!A:F,6,0),"")</f>
        <v>SCECO</v>
      </c>
      <c r="J4" s="145" t="str">
        <f>IFERROR(VLOOKUP(D4,DB!A:G,7,0),"")</f>
        <v>In progress</v>
      </c>
      <c r="K4" s="145" t="s">
        <v>39080</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39081</v>
      </c>
      <c r="B5" s="145" t="str">
        <f>IFERROR(VLOOKUP(D5,DB!A:K,11,0),"")</f>
        <v>R6</v>
      </c>
      <c r="C5" s="145">
        <v>1</v>
      </c>
      <c r="D5" s="145" t="s">
        <v>33255</v>
      </c>
      <c r="E5" s="145" t="s">
        <v>39075</v>
      </c>
      <c r="F5" s="149">
        <v>45948.216736111113</v>
      </c>
      <c r="G5" s="148">
        <f ca="1">IFERROR(NOW()-F5,"-")</f>
        <v>0.39049699073802913</v>
      </c>
      <c r="H5" s="149">
        <v>45948.065520833334</v>
      </c>
      <c r="I5" s="145" t="str">
        <f>IFERROR(VLOOKUP(D5,DB!A:F,6,0),"")</f>
        <v>SCECO</v>
      </c>
      <c r="J5" s="145" t="str">
        <f>IFERROR(VLOOKUP(D5,DB!A:G,7,0),"")</f>
        <v>Vandalized</v>
      </c>
      <c r="K5" s="145" t="s">
        <v>39082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45948.607233101851</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45948.607233101851</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45948.607233101851</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45948.607233101851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45948.607233101851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45948.607233101851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45948.607233101851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45948.607233101851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45948.607233101851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45948.607233101851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45948.607233101851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45948.607233101851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45948.607233101851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45948.607233101851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45948.607233101851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45948.607233101851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45948.607233101851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45948.607233101851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45948.607233101851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45948.607233101851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45948.607233101851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45948.607233101851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45948.607233101851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45948.607233101851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45948.607233101851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45948.607233101851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45948.607233101851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45948.607233101851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45948.607233101851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45948.607233101851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45948.607233101851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45948.607233101851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45948.607233101851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45948.607233101851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45948.607233101851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45948.607233101851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45948.607233101851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45948.607233101851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45948.607233101851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45948.607233101851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45948.607233101851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45948.607233101851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45948.607233101851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45948.607233101851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45948.607233101851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45948.607233101851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45948.607233101851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45948.607233101851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45948.607233101851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45948.607233101851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45948.607233101851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45948.607233101851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45948.607233101851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45948.607233101851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45948.607233101851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45948.607233101851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45948.607233101851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45948.607233101851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45948.607233101851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45948.607233101851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45948.607233101851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45948.607233101851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45948.607233101851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45948.607233101851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45948.607233101851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45948.607233101851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45948.607233101851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45948.607233101851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45948.607233101851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45948.607233101851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45948.607233101851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45948.607233101851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45948.607233101851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45948.607233101851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45948.607233101851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45948.607233101851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45948.607233101851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45948.607233101851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45948.607233101851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45948.607233101851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45948.607233101851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45948.607233101851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45948.607233101851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45948.607233101851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45948.607233101851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45948.607233101851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45948.607233101851</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2025-10-18T11:34:32Z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