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89" documentId="13_ncr:1_{F6CB121F-512D-4AA6-A0C1-0FB36C537598}" xr6:coauthVersionLast="47" xr6:coauthVersionMax="47" xr10:uidLastSave="{E0829A0E-468C-4FB7-A48D-8931965D55B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<sst xmlns="http://schemas.openxmlformats.org/spreadsheetml/2006/main" count="178609" uniqueCount="39086">
  <si>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</si>
  <si>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</si>
  <si>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</si>
  <si>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</si>
  <si>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</si>
  <si>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</si>
  <si>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</si>
  <si>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</si>
  <si>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</si>
  <si>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</si>
  <si>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</si>
  <si>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</si>
  <si>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</si>
  <si>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</si>
  <si>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</si>
  <si>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</si>
  <si>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</si>
  <si>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</si>
  <si>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</si>
  <si>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</si>
  <si>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</si>
  <si>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</si>
  <si>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</si>
  <si>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</si>
  <si>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</si>
  <si>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</si>
  <si>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</si>
  <si>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</si>
  <si>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</si>
  <si>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</si>
  <si>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</si>
  <si>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</si>
  <si>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</si>
  <si>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</si>
  <si>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</si>
  <si>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</si>
  <si>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</si>
  <si>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</si>
  <si>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</si>
  <si>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</si>
  <si>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</si>
  <si>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</si>
  <si>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</si>
  <si>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</si>
  <si>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</si>
  <si>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</si>
  <si>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</si>
  <si>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</si>
  <si>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</si>
  <si>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</si>
  <si>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</si>
  <si>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</si>
  <si>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</si>
  <si>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</si>
  <si>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</si>
  <si>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</si>
  <si>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</si>
  <si>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</si>
  <si>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</si>
  <si>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</si>
  <si>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</si>
  <si>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</si>
  <si>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</si>
  <si>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</si>
  <si>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</si>
  <si>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</si>
  <si>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</si>
  <si>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</si>
  <si>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</si>
  <si>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</si>
  <si>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</si>
  <si>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</si>
  <si>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</si>
  <si>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</si>
  <si>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</si>
  <si>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</si>
  <si>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</si>
  <si>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</si>
  <si>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</si>
  <si>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</si>
  <si>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</si>
  <si>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</si>
  <si>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</si>
  <si>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</si>
  <si>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</si>
  <si>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</si>
  <si>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</si>
  <si>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</si>
  <si>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</si>
  <si>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</si>
  <si>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</si>
  <si>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</si>
  <si>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</si>
  <si>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</si>
  <si>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</si>
  <si>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</si>
  <si>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</si>
  <si>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</si>
  <si>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</si>
  <si>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</si>
  <si>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</si>
  <si>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</si>
  <si>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</si>
  <si>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</si>
  <si>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</si>
  <si>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</si>
  <si>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</si>
  <si>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</si>
  <si>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</si>
  <si>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</si>
  <si>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</si>
  <si>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</si>
  <si>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</si>
  <si>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</si>
  <si>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</si>
  <si>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</si>
  <si>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</si>
  <si>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</si>
  <si>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</si>
  <si>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</si>
  <si>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</si>
  <si>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</si>
  <si>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</si>
  <si>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</si>
  <si>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</si>
  <si>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</si>
  <si>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</si>
  <si>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</si>
  <si>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</si>
  <si>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</si>
  <si>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</si>
  <si>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</si>
  <si>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</si>
  <si>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</si>
  <si>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</si>
  <si>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</si>
  <si>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</si>
  <si>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</si>
  <si>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</si>
  <si>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</si>
  <si>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</si>
  <si>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</si>
  <si>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</si>
  <si>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</si>
  <si>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</si>
  <si>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</si>
  <si>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</si>
  <si>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</si>
  <si>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</si>
  <si>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</si>
  <si>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</si>
  <si>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</si>
  <si>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</si>
  <si>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</si>
  <si>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</si>
  <si>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</si>
  <si>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</si>
  <si>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</si>
  <si>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</si>
  <si>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</si>
  <si>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</si>
  <si>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</si>
  <si>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</si>
  <si>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</si>
  <si>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</si>
  <si>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</si>
  <si>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</si>
  <si>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</si>
  <si>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</si>
  <si>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</si>
  <si>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</si>
  <si>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</si>
  <si>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</si>
  <si>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</si>
  <si>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</si>
  <si>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</si>
  <si>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</si>
  <si>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</si>
  <si>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</si>
  <si>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</si>
  <si>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</si>
  <si>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</si>
  <si>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</si>
  <si>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</si>
  <si>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</si>
  <si>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</si>
  <si>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</si>
  <si>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</si>
  <si>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</si>
  <si>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</si>
  <si>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</si>
  <si>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</si>
  <si>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</si>
  <si>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</si>
  <si>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</si>
  <si>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</si>
  <si>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</si>
  <si>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</si>
  <si>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</si>
  <si>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</si>
  <si>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</si>
  <si>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</si>
  <si>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</si>
  <si>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</si>
  <si>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</si>
  <si>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</si>
  <si>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</si>
  <si>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</si>
  <si>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</si>
  <si>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</si>
  <si>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</si>
  <si>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</si>
  <si>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</si>
  <si>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</si>
  <si>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</si>
  <si>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</si>
  <si>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</si>
  <si>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</si>
  <si>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</si>
  <si>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</si>
  <si>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</si>
  <si>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</si>
  <si>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</si>
  <si>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</si>
  <si>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</si>
  <si>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</si>
  <si>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</si>
  <si>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</si>
  <si>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</si>
  <si>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</si>
  <si>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</si>
  <si>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</si>
  <si>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</si>
  <si>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</si>
  <si>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</si>
  <si>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</si>
  <si>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</si>
  <si>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</si>
  <si>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</si>
  <si>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</si>
  <si>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</si>
  <si>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</si>
  <si>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</si>
  <si>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</si>
  <si>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</si>
  <si>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</si>
  <si>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</si>
  <si>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</si>
  <si>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</si>
  <si>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</si>
  <si>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</si>
  <si>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</si>
  <si>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</si>
  <si>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</si>
  <si>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</si>
  <si>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</si>
  <si>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</si>
  <si>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</si>
  <si>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</si>
  <si>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</si>
  <si>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</si>
  <si>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</si>
  <si>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</si>
  <si>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</si>
  <si>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</si>
  <si>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</si>
  <si>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</si>
  <si>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</si>
  <si>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</si>
  <si>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</si>
  <si>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</si>
  <si>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</si>
  <si>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</si>
  <si>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</si>
  <si>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</si>
  <si>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</si>
  <si>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</si>
  <si>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</si>
  <si>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</si>
  <si>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</si>
  <si>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</si>
  <si>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</si>
  <si>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</si>
  <si>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</si>
  <si>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</si>
  <si>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</si>
  <si>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</si>
  <si>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</si>
  <si>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</si>
  <si>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</si>
  <si>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</si>
  <si>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</si>
  <si>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</si>
  <si>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</si>
  <si>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</si>
  <si>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</si>
  <si>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</si>
  <si>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</si>
  <si>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</si>
  <si>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</si>
  <si>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</si>
  <si>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</si>
  <si>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</si>
  <si>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</si>
  <si>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</si>
  <si>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</si>
  <si>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</si>
  <si>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</si>
  <si>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</si>
  <si>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</si>
  <si>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</si>
  <si>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</si>
  <si>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</si>
  <si>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</si>
  <si>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</si>
  <si>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</si>
  <si>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</si>
  <si>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</si>
  <si>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</si>
  <si>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</si>
  <si>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</si>
  <si>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</si>
  <si>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</si>
  <si>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</si>
  <si>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</si>
  <si>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</si>
  <si>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</si>
  <si>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</si>
  <si>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</si>
  <si>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</si>
  <si>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</si>
  <si>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</si>
  <si>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</si>
  <si>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</si>
  <si>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</si>
  <si>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</si>
  <si>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</si>
  <si>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</si>
  <si>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</si>
  <si>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</si>
  <si>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</si>
  <si>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</si>
  <si>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</si>
  <si>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</si>
  <si>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</si>
  <si>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</si>
  <si>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</si>
  <si>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</si>
  <si>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</si>
  <si>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</si>
  <si>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</si>
  <si>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</si>
  <si>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</si>
  <si>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</si>
  <si>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</si>
  <si>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</si>
  <si>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</si>
  <si>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</si>
  <si>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</si>
  <si>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</si>
  <si>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</si>
  <si>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</si>
  <si>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</si>
  <si>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</si>
  <si>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</si>
  <si>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</si>
  <si>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</si>
  <si>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</si>
  <si>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</si>
  <si>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</si>
  <si>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</si>
  <si>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</si>
  <si>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</si>
  <si>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</si>
  <si>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</si>
  <si>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</si>
  <si>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</si>
  <si>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</si>
  <si>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</si>
  <si>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</si>
  <si>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</si>
  <si>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</si>
  <si>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</si>
  <si>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</si>
  <si>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</si>
  <si>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</si>
  <si>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</si>
  <si>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</si>
  <si>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</si>
  <si>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</si>
  <si>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</si>
  <si>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</si>
  <si>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</si>
  <si>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</si>
  <si>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</si>
  <si>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</si>
  <si>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</si>
  <si>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</si>
  <si>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</si>
  <si>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</si>
  <si>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</si>
  <si>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</si>
  <si>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</si>
  <si>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</si>
  <si>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</si>
  <si>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</si>
  <si>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</si>
  <si>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</si>
  <si>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</si>
  <si>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</si>
  <si>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</si>
  <si>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</si>
  <si>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</si>
  <si>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</si>
  <si>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</si>
  <si>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</si>
  <si>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</si>
  <si>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</si>
  <si>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</si>
  <si>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</si>
  <si>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</si>
  <si>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</si>
  <si>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</si>
  <si>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</si>
  <si>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</si>
  <si>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</si>
  <si>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</si>
  <si>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</si>
  <si>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</si>
  <si>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</si>
  <si>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</si>
  <si>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</si>
  <si>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</si>
  <si>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</si>
  <si>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</si>
  <si>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</si>
  <si>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</si>
  <si>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</si>
  <si>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</si>
  <si>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</si>
  <si>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</si>
  <si>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</si>
  <si>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</si>
  <si>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</si>
  <si>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</si>
  <si>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</si>
  <si>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</si>
  <si>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</si>
  <si>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</si>
  <si>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</si>
  <si>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</si>
  <si>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</si>
  <si>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</si>
  <si>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</si>
  <si>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</si>
  <si>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</si>
  <si>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</si>
  <si>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</si>
  <si>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</si>
  <si>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</si>
  <si>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</si>
  <si>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</si>
  <si>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</si>
  <si>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</si>
  <si>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</si>
  <si>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</si>
  <si>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</si>
  <si>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</si>
  <si>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</si>
  <si>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</si>
  <si>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</si>
  <si>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</si>
  <si>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</si>
  <si>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</si>
  <si>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</si>
  <si>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</si>
  <si>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</si>
  <si>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</si>
  <si>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</si>
  <si>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</si>
  <si>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</si>
  <si>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</si>
  <si>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</si>
  <si>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</si>
  <si>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</si>
  <si>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</si>
  <si>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</si>
  <si>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</si>
  <si>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</si>
  <si>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</si>
  <si>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</si>
  <si>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</si>
  <si>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</si>
  <si>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</si>
  <si>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</si>
  <si>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</si>
  <si>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</si>
  <si>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</si>
  <si>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</si>
  <si>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</si>
  <si>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</si>
  <si>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</si>
  <si>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</si>
  <si>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</si>
  <si>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</si>
  <si>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</si>
  <si>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</si>
  <si>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</si>
  <si>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</si>
  <si>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</si>
  <si>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</si>
  <si>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</si>
  <si>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</si>
  <si>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</si>
  <si>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</si>
  <si>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</si>
  <si>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</si>
  <si>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</si>
  <si>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</si>
  <si>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</si>
  <si>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</si>
  <si>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</si>
  <si>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</si>
  <si>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</si>
  <si>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</si>
  <si>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</si>
  <si>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</si>
  <si>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</si>
  <si>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</si>
  <si>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</si>
  <si>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</si>
  <si>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</si>
  <si>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</si>
  <si>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</si>
  <si>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</si>
  <si>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</si>
  <si>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</si>
  <si>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</si>
  <si>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</si>
  <si>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</si>
  <si>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</si>
  <si>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</si>
  <si>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</si>
  <si>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</si>
  <si>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</si>
  <si>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</si>
  <si>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</si>
  <si>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</si>
  <si>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</si>
  <si>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</si>
  <si>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</si>
  <si>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</si>
  <si>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</si>
  <si>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</si>
  <si>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</si>
  <si>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</si>
  <si>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</si>
  <si>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</si>
  <si>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</si>
  <si>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</si>
  <si>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</si>
  <si>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</si>
  <si>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</si>
  <si>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</si>
  <si>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</si>
  <si>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</si>
  <si>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</si>
  <si>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</si>
  <si>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</si>
  <si>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</si>
  <si>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</si>
  <si>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</si>
  <si>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</si>
  <si>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</si>
  <si>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</si>
  <si>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</si>
  <si>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</si>
  <si>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</si>
  <si>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</si>
  <si>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</si>
  <si>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</si>
  <si>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</si>
  <si>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</si>
  <si>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</si>
  <si>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</si>
  <si>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</si>
  <si>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</si>
  <si>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</si>
  <si>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</si>
  <si>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</si>
  <si>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</si>
  <si>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</si>
  <si>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</si>
  <si>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</si>
  <si>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</si>
  <si>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</si>
  <si>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</si>
  <si>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</si>
  <si>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</si>
  <si>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</si>
  <si>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</si>
  <si>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</si>
  <si>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</si>
  <si>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</si>
  <si>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</si>
  <si>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</si>
  <si>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</si>
  <si>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</si>
  <si>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</si>
  <si>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</si>
  <si>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</si>
  <si>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</si>
  <si>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</si>
  <si>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</si>
  <si>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</si>
  <si>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</si>
  <si>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</si>
  <si>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</si>
  <si>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</si>
  <si>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</si>
  <si>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</si>
  <si>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</si>
  <si>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</si>
  <si>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</si>
  <si>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</si>
  <si>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</si>
  <si>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</si>
  <si>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</si>
  <si>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</si>
  <si>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</si>
  <si>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</si>
  <si>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</si>
  <si>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</si>
  <si>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</si>
  <si>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</si>
  <si>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</si>
  <si>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</si>
  <si>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</si>
  <si>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</si>
  <si>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</si>
  <si>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</si>
  <si>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</si>
  <si>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</si>
  <si>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</si>
  <si>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</si>
  <si>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</si>
  <si>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</si>
  <si>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</si>
  <si>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</si>
  <si>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</si>
  <si>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</si>
  <si>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</si>
  <si>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</si>
  <si>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</si>
  <si>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</si>
  <si>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</si>
  <si>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</si>
  <si>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</si>
  <si>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</si>
  <si>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</si>
  <si>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</si>
  <si>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</si>
  <si>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</si>
  <si>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</si>
  <si>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</si>
  <si>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</si>
  <si>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</si>
  <si>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</si>
  <si>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</si>
  <si>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</si>
  <si>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</si>
  <si>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</si>
  <si>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</si>
  <si>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</si>
  <si>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</si>
  <si>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</si>
  <si>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</si>
  <si>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</si>
  <si>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</si>
  <si>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</si>
  <si>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</si>
  <si>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</si>
  <si>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</si>
  <si>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</si>
  <si>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</si>
  <si>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</si>
  <si>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</si>
  <si>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</si>
  <si>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</si>
  <si>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</si>
  <si>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</si>
  <si>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</si>
  <si>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</si>
  <si>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</si>
  <si>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</si>
  <si>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</si>
  <si>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</si>
  <si>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</si>
  <si>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</si>
  <si>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</si>
  <si>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</si>
  <si>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</si>
  <si>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</si>
  <si>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</si>
  <si>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</si>
  <si>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</si>
  <si>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</si>
  <si>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</si>
  <si>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</si>
  <si>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</si>
  <si>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</si>
  <si>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</si>
  <si>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</si>
  <si>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</si>
  <si>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</si>
  <si>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</si>
  <si>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</si>
  <si>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</si>
  <si>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</si>
  <si>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</si>
  <si>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</si>
  <si>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</si>
  <si>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</si>
  <si>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</si>
  <si>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</si>
  <si>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</si>
  <si>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</si>
  <si>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</si>
  <si>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</si>
  <si>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</si>
  <si>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</si>
  <si>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</si>
  <si>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</si>
  <si>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</si>
  <si>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</si>
  <si>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</si>
  <si>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</si>
  <si>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</si>
  <si>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</si>
  <si>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</si>
  <si>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</si>
  <si>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</si>
  <si>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</si>
  <si>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</si>
  <si>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</si>
  <si>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</si>
  <si>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</si>
  <si>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</si>
  <si>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</si>
  <si>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</si>
  <si>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</si>
  <si>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</si>
  <si>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</si>
  <si>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</si>
  <si>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</si>
  <si>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</si>
  <si>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</si>
  <si>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</si>
  <si>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</si>
  <si>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</si>
  <si>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</si>
  <si>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</si>
  <si>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</si>
  <si>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</si>
  <si>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</si>
  <si>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</si>
  <si>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</si>
  <si>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</si>
  <si>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</si>
  <si>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</si>
  <si>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</si>
  <si>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</si>
  <si>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</si>
  <si>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</si>
  <si>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</si>
  <si>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</si>
  <si>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</si>
  <si>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</si>
  <si>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</si>
  <si>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</si>
  <si>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</si>
  <si>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</si>
  <si>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</si>
  <si>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</si>
  <si>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</si>
  <si>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</si>
  <si>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</si>
  <si>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</si>
  <si>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</si>
  <si>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</si>
  <si>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</si>
  <si>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</si>
  <si>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</si>
  <si>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</si>
  <si>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</si>
  <si>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</si>
  <si>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</si>
  <si>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</si>
  <si>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</si>
  <si>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</si>
  <si>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</si>
  <si>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</si>
  <si>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</si>
  <si>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</si>
  <si>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</si>
  <si>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</si>
  <si>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</si>
  <si>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</si>
  <si>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</si>
  <si>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</si>
  <si>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</si>
  <si>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</si>
  <si>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</si>
  <si>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</si>
  <si>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</si>
  <si>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</si>
  <si>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</si>
  <si>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</si>
  <si>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</si>
  <si>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</si>
  <si>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</si>
  <si>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</si>
  <si>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</si>
  <si>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</si>
  <si>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</si>
  <si>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</si>
  <si>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</si>
  <si>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</si>
  <si>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</si>
  <si>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</si>
  <si>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</si>
  <si>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</si>
  <si>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</si>
  <si>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</si>
  <si>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</si>
  <si>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</si>
  <si>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</si>
  <si>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</si>
  <si>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</si>
  <si>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</si>
  <si>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</si>
  <si>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</si>
  <si>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</si>
  <si>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</si>
  <si>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</si>
  <si>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</si>
  <si>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</si>
  <si>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</si>
  <si>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</si>
  <si>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</si>
  <si>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</si>
  <si>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</si>
  <si>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</si>
  <si>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</si>
  <si>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</si>
  <si>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</si>
  <si>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</si>
  <si>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</si>
  <si>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</si>
  <si>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</si>
  <si>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</si>
  <si>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</si>
  <si>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</si>
  <si>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</si>
  <si>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</si>
  <si>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</si>
  <si>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</si>
  <si>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</si>
  <si>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</si>
  <si>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</si>
  <si>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</si>
  <si>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</si>
  <si>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</si>
  <si>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</si>
  <si>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</si>
  <si>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</si>
  <si>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</si>
  <si>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</si>
  <si>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</si>
  <si>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</si>
  <si>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</si>
  <si>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</si>
  <si>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</si>
  <si>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</si>
  <si>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</si>
  <si>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</si>
  <si>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</si>
  <si>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</si>
  <si>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</si>
  <si>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</si>
  <si>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</si>
  <si>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</si>
  <si>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</si>
  <si>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</si>
  <si>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</si>
  <si>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</si>
  <si>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</si>
  <si>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</si>
  <si>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</si>
  <si>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</si>
  <si>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</si>
  <si>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</si>
  <si>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</si>
  <si>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</si>
  <si>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</si>
  <si>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</si>
  <si>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</si>
  <si>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</si>
  <si>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</si>
  <si>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</si>
  <si>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</si>
  <si>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</si>
  <si>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</si>
  <si>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</si>
  <si>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</si>
  <si>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</si>
  <si>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</si>
  <si>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</si>
  <si>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</si>
  <si>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</si>
  <si>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</si>
  <si>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</si>
  <si>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</si>
  <si>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</si>
  <si>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</si>
  <si>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</si>
  <si>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</si>
  <si>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</si>
  <si>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</si>
  <si>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</si>
  <si>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</si>
  <si>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</si>
  <si>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</si>
  <si>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</si>
  <si>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</si>
  <si>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</si>
  <si>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</si>
  <si>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</si>
  <si>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</si>
  <si>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</si>
  <si>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</si>
  <si>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</si>
  <si>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</si>
  <si>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</si>
  <si>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</si>
  <si>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</si>
  <si>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</si>
  <si>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</si>
  <si>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</si>
  <si>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</si>
  <si>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</si>
  <si>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</si>
  <si>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</si>
  <si>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</si>
  <si>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</si>
  <si>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</si>
  <si>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</si>
  <si>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</si>
  <si>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</si>
  <si>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</si>
  <si>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</si>
  <si>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</si>
  <si>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</si>
  <si>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</si>
  <si>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</si>
  <si>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</si>
  <si>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</si>
  <si>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</si>
  <si>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</si>
  <si>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</si>
  <si>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</si>
  <si>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</si>
  <si>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</si>
  <si>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</si>
  <si>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</si>
  <si>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</si>
  <si>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</si>
  <si>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</si>
  <si>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</si>
  <si>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</si>
  <si>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</si>
  <si>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</si>
  <si>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</si>
  <si>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</si>
  <si>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</si>
  <si>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</si>
  <si>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</si>
  <si>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</si>
  <si>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</si>
  <si>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</si>
  <si>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</si>
  <si>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</si>
  <si>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</si>
  <si>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</si>
  <si>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</si>
  <si>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</si>
  <si>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</si>
  <si>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</si>
  <si>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</si>
  <si>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</si>
  <si>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</si>
  <si>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</si>
  <si>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</si>
  <si>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</si>
  <si>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</si>
  <si>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</si>
  <si>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</si>
  <si>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</si>
  <si>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</si>
  <si>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</si>
  <si>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</si>
  <si>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</si>
  <si>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</si>
  <si>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</si>
  <si>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</si>
  <si>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</si>
  <si>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</si>
  <si>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</si>
  <si>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</si>
  <si>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</si>
  <si>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</si>
  <si>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</si>
  <si>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</si>
  <si>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</si>
  <si>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</si>
  <si>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</si>
  <si>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</si>
  <si>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</si>
  <si>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</si>
  <si>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</si>
  <si>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</si>
  <si>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</si>
  <si>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</si>
  <si>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</si>
  <si>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</si>
  <si>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</si>
  <si>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</si>
  <si>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</si>
  <si>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</si>
  <si>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</si>
  <si>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</si>
  <si>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</si>
  <si>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</si>
  <si>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</si>
  <si>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</si>
  <si>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</si>
  <si>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</si>
  <si>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</si>
  <si>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</si>
  <si>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</si>
  <si>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</si>
  <si>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</si>
  <si>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</si>
  <si>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</si>
  <si>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</si>
  <si>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</si>
  <si>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</si>
  <si>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</si>
  <si>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</si>
  <si>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</si>
  <si>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</si>
  <si>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</si>
  <si>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</si>
  <si>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</si>
  <si>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</si>
  <si>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</si>
  <si>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</si>
  <si>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</si>
  <si>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</si>
  <si>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</si>
  <si>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</si>
  <si>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</si>
  <si>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</si>
  <si>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</si>
  <si>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</si>
  <si>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</si>
  <si>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</si>
  <si>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</si>
  <si>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</si>
  <si>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</si>
  <si>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</si>
  <si>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</si>
  <si>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</si>
  <si>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</si>
  <si>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</si>
  <si>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</si>
  <si>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</si>
  <si>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</si>
  <si>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</si>
  <si>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</si>
  <si>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</si>
  <si>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</si>
  <si>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</si>
  <si>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</si>
  <si>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</si>
  <si>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</si>
  <si>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</si>
  <si>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</si>
  <si>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</si>
  <si>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</si>
  <si>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</si>
  <si>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</si>
  <si>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</si>
  <si>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</si>
  <si>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</si>
  <si>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</si>
  <si>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</si>
  <si>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</si>
  <si>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</si>
  <si>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</si>
  <si>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</si>
  <si>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</si>
  <si>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</si>
  <si>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</si>
  <si>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</si>
  <si>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</si>
  <si>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</si>
  <si>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</si>
  <si>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</si>
  <si>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</si>
  <si>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</si>
  <si>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</si>
  <si>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</si>
  <si>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</si>
  <si>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</si>
  <si>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</si>
  <si>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</si>
  <si>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</si>
  <si>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</si>
  <si>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</si>
  <si>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</si>
  <si>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</si>
  <si>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</si>
  <si>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</si>
  <si>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</si>
  <si>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</si>
  <si>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</si>
  <si>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</si>
  <si>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</si>
  <si>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</si>
  <si>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</si>
  <si>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</si>
  <si>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</si>
  <si>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</si>
  <si>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</si>
  <si>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</si>
  <si>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</si>
  <si>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</si>
  <si>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</si>
  <si>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</si>
  <si>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</si>
  <si>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</si>
  <si>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</si>
  <si>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</si>
  <si>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</si>
  <si>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</si>
  <si>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</si>
  <si>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</si>
  <si>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</si>
  <si>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</si>
  <si>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</si>
  <si>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</si>
  <si>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</si>
  <si>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</si>
  <si>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</si>
  <si>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</si>
  <si>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</si>
  <si>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</si>
  <si>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</si>
  <si>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</si>
  <si>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</si>
  <si>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</si>
  <si>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</si>
  <si>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</si>
  <si>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</si>
  <si>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</si>
  <si>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</si>
  <si>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</si>
  <si>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</si>
  <si>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</si>
  <si>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</si>
  <si>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</si>
  <si>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</si>
  <si>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</si>
  <si>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</si>
  <si>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</si>
  <si>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</si>
  <si>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</si>
  <si>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</si>
  <si>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</si>
  <si>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</si>
  <si>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</si>
  <si>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</si>
  <si>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</si>
  <si>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</si>
  <si>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</si>
  <si>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</si>
  <si>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</si>
  <si>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</si>
  <si>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</si>
  <si>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</si>
  <si>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</si>
  <si>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</si>
  <si>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</si>
  <si>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</si>
  <si>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</si>
  <si>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</si>
  <si>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</si>
  <si>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</si>
  <si>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</si>
  <si>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</si>
  <si>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</si>
  <si>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</si>
  <si>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</si>
  <si>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</si>
  <si>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</si>
  <si>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</si>
  <si>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</si>
  <si>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</si>
  <si>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</si>
  <si>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</si>
  <si>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</si>
  <si>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</si>
  <si>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</si>
  <si>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</si>
  <si>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</si>
  <si>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</si>
  <si>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</si>
  <si>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</si>
  <si>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</si>
  <si>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</si>
  <si>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</si>
  <si>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</si>
  <si>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</si>
  <si>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</si>
  <si>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</si>
  <si>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</si>
  <si>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</si>
  <si>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</si>
  <si>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</si>
  <si>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</si>
  <si>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</si>
  <si>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</si>
  <si>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</si>
  <si>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</si>
  <si>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</si>
  <si>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</si>
  <si>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</si>
  <si>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</si>
  <si>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</si>
  <si>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</si>
  <si>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</si>
  <si>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</si>
  <si>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</si>
  <si>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</si>
  <si>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</si>
  <si>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</si>
  <si>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</si>
  <si>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</si>
  <si>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</si>
  <si>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</si>
  <si>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</si>
  <si>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</si>
  <si>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</si>
  <si>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</si>
  <si>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</si>
  <si>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</si>
  <si>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</si>
  <si>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</si>
  <si>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</si>
  <si>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</si>
  <si>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</si>
  <si>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</si>
  <si>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</si>
  <si>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</si>
  <si>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</si>
  <si>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</si>
  <si>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</si>
  <si>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</si>
  <si>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</si>
  <si>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</si>
  <si>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</si>
  <si>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</si>
  <si>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</si>
  <si>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</si>
  <si>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</si>
  <si>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</si>
  <si>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</si>
  <si>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</si>
  <si>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</si>
  <si>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</si>
  <si>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</si>
  <si>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</si>
  <si>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</si>
  <si>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</si>
  <si>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</si>
  <si>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</si>
  <si>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</si>
  <si>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</si>
  <si>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</si>
  <si>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</si>
  <si>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</si>
  <si>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</si>
  <si>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</si>
  <si>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</si>
  <si>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</si>
  <si>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</si>
  <si>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</si>
  <si>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</si>
  <si>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</si>
  <si>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</si>
  <si>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</si>
  <si>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</si>
  <si>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</si>
  <si>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</si>
  <si>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</si>
  <si>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</si>
  <si>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</si>
  <si>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</si>
  <si>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</si>
  <si>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</si>
  <si>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</si>
  <si>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</si>
  <si>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</si>
  <si>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</si>
  <si>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</si>
  <si>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</si>
  <si>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</si>
  <si>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</si>
  <si>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</si>
  <si>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</si>
  <si>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</si>
  <si>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</si>
  <si>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</si>
  <si>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</si>
  <si>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</si>
  <si>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</si>
  <si>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</si>
  <si>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</si>
  <si>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</si>
  <si>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</si>
  <si>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</si>
  <si>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</si>
  <si>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</si>
  <si>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</si>
  <si>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</si>
  <si>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</si>
  <si>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</si>
  <si>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</si>
  <si>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</si>
  <si>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</si>
  <si>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</si>
  <si>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</si>
  <si>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</si>
  <si>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</si>
  <si>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</si>
  <si>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</si>
  <si>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</si>
  <si>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</si>
  <si>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</si>
  <si>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</si>
  <si>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</si>
  <si>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</si>
  <si>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</si>
  <si>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</si>
  <si>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</si>
  <si>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</si>
  <si>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</si>
  <si>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</si>
  <si>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</si>
  <si>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</si>
  <si>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</si>
  <si>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</si>
  <si>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</si>
  <si>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</si>
  <si>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</si>
  <si>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</si>
  <si>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</si>
  <si>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</si>
  <si>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</si>
  <si>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</si>
  <si>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</si>
  <si>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</si>
  <si>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</si>
  <si>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</si>
  <si>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</si>
  <si>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</si>
  <si>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</si>
  <si>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</si>
  <si>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</si>
  <si>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</si>
  <si>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</si>
  <si>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</si>
  <si>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</si>
  <si>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</si>
  <si>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</si>
  <si>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</si>
  <si>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</si>
  <si>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</si>
  <si>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</si>
  <si>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</si>
  <si>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</si>
  <si>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</si>
  <si>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</si>
  <si>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</si>
  <si>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</si>
  <si>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</si>
  <si>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</si>
  <si>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</si>
  <si>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</si>
  <si>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</si>
  <si>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</si>
  <si>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</si>
  <si>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</si>
  <si>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</si>
  <si>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</si>
  <si>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</si>
  <si>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</si>
  <si>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</si>
  <si>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</si>
  <si>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</si>
  <si>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</si>
  <si>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</si>
  <si>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</si>
  <si>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</si>
  <si>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</si>
  <si>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</si>
  <si>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</si>
  <si>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</si>
  <si>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</si>
  <si>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</si>
  <si>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</si>
  <si>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</si>
  <si>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</si>
  <si>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</si>
  <si>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</si>
  <si>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</si>
  <si>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</si>
  <si>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</si>
  <si>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</si>
  <si>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</si>
  <si>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</si>
  <si>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</si>
  <si>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</si>
  <si>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</si>
  <si>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</si>
  <si>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</si>
  <si>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</si>
  <si>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</si>
  <si>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</si>
  <si>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</si>
  <si>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</si>
  <si>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</si>
  <si>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</si>
  <si>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</si>
  <si>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</si>
  <si>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</si>
  <si>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</si>
  <si>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</si>
  <si>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</si>
  <si>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</si>
  <si>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</si>
  <si>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</si>
  <si>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</si>
  <si>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</si>
  <si>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</si>
  <si>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</si>
  <si>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</si>
  <si>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</si>
  <si>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</si>
  <si>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</si>
  <si>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</si>
  <si>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</si>
  <si>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</si>
  <si>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</si>
  <si>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</si>
  <si>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</si>
  <si>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</si>
  <si>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</si>
  <si>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</si>
  <si>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</si>
  <si>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</si>
  <si>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</si>
  <si>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</si>
  <si>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</si>
  <si>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</si>
  <si>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</si>
  <si>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</si>
  <si>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</si>
  <si>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</si>
  <si>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</si>
  <si>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</si>
  <si>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</si>
  <si>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</si>
  <si>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</si>
  <si>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</si>
  <si>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</si>
  <si>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</si>
  <si>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</si>
  <si>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</si>
  <si>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</si>
  <si>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</si>
  <si>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</si>
  <si>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</si>
  <si>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</si>
  <si>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</si>
  <si>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</si>
  <si>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</si>
  <si>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</si>
  <si>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</si>
  <si>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</si>
  <si>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</si>
  <si>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</si>
  <si>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</si>
  <si>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</si>
  <si>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</si>
  <si>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</si>
  <si>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</si>
  <si>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</si>
  <si>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</si>
  <si>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</si>
  <si>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</si>
  <si>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</si>
  <si>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</si>
  <si>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</si>
  <si>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</si>
  <si>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</si>
  <si>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</si>
  <si>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</si>
  <si>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</si>
  <si>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</si>
  <si>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</si>
  <si>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</si>
  <si>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</si>
  <si>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</si>
  <si>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</si>
  <si>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</si>
  <si>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</si>
  <si>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</si>
  <si>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</si>
  <si>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</si>
  <si>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</si>
  <si>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</si>
  <si>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</si>
  <si>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</si>
  <si>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</si>
  <si>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</si>
  <si>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</si>
  <si>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</si>
  <si>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</si>
  <si>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</si>
  <si>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</si>
  <si>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</si>
  <si>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</si>
  <si>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</si>
  <si>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</si>
  <si>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</si>
  <si>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</si>
  <si>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</si>
  <si>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</si>
  <si>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</si>
  <si>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</si>
  <si>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</si>
  <si>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</si>
  <si>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</si>
  <si>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</si>
  <si>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</si>
  <si>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</si>
  <si>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</si>
  <si>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</si>
  <si>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</si>
  <si>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</si>
  <si>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</si>
  <si>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</si>
  <si>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</si>
  <si>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</si>
  <si>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</si>
  <si>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</si>
  <si>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</si>
  <si>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</si>
  <si>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</si>
  <si>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</si>
  <si>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</si>
  <si>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</si>
  <si>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</si>
  <si>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</si>
  <si>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</si>
  <si>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</si>
  <si>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</si>
  <si>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</si>
  <si>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</si>
  <si>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</si>
  <si>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</si>
  <si>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</si>
  <si>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</si>
  <si>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</si>
  <si>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</si>
  <si>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</si>
  <si>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</si>
  <si>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</si>
  <si>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</si>
  <si>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</si>
  <si>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</si>
  <si>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</si>
  <si>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</si>
  <si>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</si>
  <si>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</si>
  <si>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</si>
  <si>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</si>
  <si>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</si>
  <si>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</si>
  <si>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</si>
  <si>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</si>
  <si>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</si>
  <si>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</si>
  <si>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</si>
  <si>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</si>
  <si>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</si>
  <si>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</si>
  <si>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</si>
  <si>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</si>
  <si>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</si>
  <si>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</si>
  <si>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</si>
  <si>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</si>
  <si>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</si>
  <si>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</si>
  <si>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</si>
  <si>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</si>
  <si>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</si>
  <si>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</si>
  <si>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</si>
  <si>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</si>
  <si>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</si>
  <si>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</si>
  <si>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</si>
  <si>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</si>
  <si>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</si>
  <si>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</si>
  <si>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</si>
  <si>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</si>
  <si>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</si>
  <si>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</si>
  <si>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</si>
  <si>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</si>
  <si>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</si>
  <si>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</si>
  <si>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</si>
  <si>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</si>
  <si>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</si>
  <si>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</si>
  <si>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</si>
  <si>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</si>
  <si>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</si>
  <si>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</si>
  <si>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</si>
  <si>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</si>
  <si>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</si>
  <si>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</si>
  <si>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</si>
  <si>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</si>
  <si>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</si>
  <si>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</si>
  <si>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</si>
  <si>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</si>
  <si>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</si>
  <si>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</si>
  <si>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</si>
  <si>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</si>
  <si>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</si>
  <si>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</si>
  <si>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</si>
  <si>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</si>
  <si>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</si>
  <si>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</si>
  <si>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</si>
  <si>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</si>
  <si>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</si>
  <si>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</si>
  <si>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</si>
  <si>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</si>
  <si>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</si>
  <si>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</si>
  <si>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</si>
  <si>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</si>
  <si>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</si>
  <si>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</si>
  <si>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</si>
  <si>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</si>
  <si>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</si>
  <si>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</si>
  <si>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</si>
  <si>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</si>
  <si>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</si>
  <si>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</si>
  <si>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</si>
  <si>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</si>
  <si>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</si>
  <si>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</si>
  <si>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</si>
  <si>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</si>
  <si>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</si>
  <si>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</si>
  <si>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</si>
  <si>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</si>
  <si>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</si>
  <si>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</si>
  <si>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</si>
  <si>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</si>
  <si>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</si>
  <si>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</si>
  <si>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</si>
  <si>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</si>
  <si>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</si>
  <si>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</si>
  <si>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</si>
  <si>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</si>
  <si>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</si>
  <si>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</si>
  <si>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</si>
  <si>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</si>
  <si>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</si>
  <si>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</si>
  <si>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</si>
  <si>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</si>
  <si>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</si>
  <si>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</si>
  <si>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</si>
  <si>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</si>
  <si>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</si>
  <si>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</si>
  <si>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</si>
  <si>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</si>
  <si>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</si>
  <si>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</si>
  <si>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</si>
  <si>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</si>
  <si>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</si>
  <si>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</si>
  <si>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</si>
  <si>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</si>
  <si>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</si>
  <si>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</si>
  <si>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</si>
  <si>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</si>
  <si>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</si>
  <si>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</si>
  <si>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</si>
  <si>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</si>
  <si>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</si>
  <si>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</si>
  <si>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</si>
  <si>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</si>
  <si>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</si>
  <si>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</si>
  <si>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</si>
  <si>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</si>
  <si>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</si>
  <si>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</si>
  <si>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</si>
  <si>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</si>
  <si>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</si>
  <si>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</si>
  <si>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</si>
  <si>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</si>
  <si>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</si>
  <si>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</si>
  <si>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</si>
  <si>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</si>
  <si>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</si>
  <si>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</si>
  <si>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</si>
  <si>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</si>
  <si>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</si>
  <si>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</si>
  <si>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</si>
  <si>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</si>
  <si>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</si>
  <si>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</si>
  <si>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</si>
  <si>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</si>
  <si>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</si>
  <si>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</si>
  <si>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</si>
  <si>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</si>
  <si>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</si>
  <si>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</si>
  <si>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</si>
  <si>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</si>
  <si>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</si>
  <si>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</si>
  <si>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</si>
  <si>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</si>
  <si>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</si>
  <si>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</si>
  <si>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</si>
  <si>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</si>
  <si>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</si>
  <si>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</si>
  <si>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</si>
  <si>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</si>
  <si>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</si>
  <si>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</si>
  <si>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</si>
  <si>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</si>
  <si>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</si>
  <si>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</si>
  <si>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</si>
  <si>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</si>
  <si>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</si>
  <si>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</si>
  <si>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</si>
  <si>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</si>
  <si>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</si>
  <si>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</si>
  <si>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</si>
  <si>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</si>
  <si>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</si>
  <si>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</si>
  <si>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</si>
  <si>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</si>
  <si>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</si>
  <si>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</si>
  <si>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</si>
  <si>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</si>
  <si>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</si>
  <si>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</si>
  <si>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</si>
  <si>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</si>
  <si>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</si>
  <si>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</si>
  <si>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</si>
  <si>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</si>
  <si>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</si>
  <si>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</si>
  <si>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</si>
  <si>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</si>
  <si>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</si>
  <si>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</si>
  <si>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</si>
  <si>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</si>
  <si>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</si>
  <si>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</si>
  <si>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</si>
  <si>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</si>
  <si>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</si>
  <si>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</si>
  <si>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</si>
  <si>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</si>
  <si>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</si>
  <si>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</si>
  <si>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</si>
  <si>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</si>
  <si>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</si>
  <si>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</si>
  <si>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</si>
  <si>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</si>
  <si>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</si>
  <si>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</si>
  <si>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</si>
  <si>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</si>
  <si>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</si>
  <si>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</si>
  <si>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</si>
  <si>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</si>
  <si>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</si>
  <si>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</si>
  <si>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</si>
  <si>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</si>
  <si>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</si>
  <si>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</si>
  <si>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</si>
  <si>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</si>
  <si>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</si>
  <si>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</si>
  <si>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</si>
  <si>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</si>
  <si>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</si>
  <si>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</si>
  <si>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</si>
  <si>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</si>
  <si>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</si>
  <si>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</si>
  <si>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</si>
  <si>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</si>
  <si>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</si>
  <si>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</si>
  <si>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</si>
  <si>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</si>
  <si>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</si>
  <si>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</si>
  <si>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</si>
  <si>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</si>
  <si>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</si>
  <si>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</si>
  <si>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</si>
  <si>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</si>
  <si>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</si>
  <si>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</si>
  <si>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</si>
  <si>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</si>
  <si>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</si>
  <si>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</si>
  <si>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</si>
  <si>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</si>
  <si>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</si>
  <si>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</si>
  <si>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</si>
  <si>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</si>
  <si>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</si>
  <si>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</si>
  <si>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</si>
  <si>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</si>
  <si>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</si>
  <si>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</si>
  <si>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</si>
  <si>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</si>
  <si>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</si>
  <si>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</si>
  <si>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</si>
  <si>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</si>
  <si>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</si>
  <si>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</si>
  <si>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</si>
  <si>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</si>
  <si>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</si>
  <si>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</si>
  <si>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</si>
  <si>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</si>
  <si>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</si>
  <si>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</si>
  <si>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</si>
  <si>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</si>
  <si>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</si>
  <si>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</si>
  <si>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</si>
  <si>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</si>
  <si>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</si>
  <si>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</si>
  <si>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</si>
  <si>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</si>
  <si>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</si>
  <si>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</si>
  <si>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</si>
  <si>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</si>
  <si>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</si>
  <si>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</si>
  <si>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</si>
  <si>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</si>
  <si>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</si>
  <si>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</si>
  <si>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</si>
  <si>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</si>
  <si>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</si>
  <si>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</si>
  <si>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</si>
  <si>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</si>
  <si>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</si>
  <si>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</si>
  <si>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</si>
  <si>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</si>
  <si>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</si>
  <si>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</si>
  <si>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</si>
  <si>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</si>
  <si>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</si>
  <si>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</si>
  <si>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</si>
  <si>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</si>
  <si>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</si>
  <si>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</si>
  <si>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</si>
  <si>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</si>
  <si>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</si>
  <si>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</si>
  <si>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</si>
  <si>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</si>
  <si>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</si>
  <si>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</si>
  <si>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</si>
  <si>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</si>
  <si>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</si>
  <si>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</si>
  <si>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</si>
  <si>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</si>
  <si>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</si>
  <si>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</si>
  <si>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</si>
  <si>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</si>
  <si>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</si>
  <si>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</si>
  <si>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</si>
  <si>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</si>
  <si>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</si>
  <si>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</si>
  <si>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</si>
  <si>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</si>
  <si>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</si>
  <si>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</si>
  <si>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</si>
  <si>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</si>
  <si>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</si>
  <si>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</si>
  <si>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</si>
  <si>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</si>
  <si>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</si>
  <si>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</si>
  <si>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</si>
  <si>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</si>
  <si>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</si>
  <si>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</si>
  <si>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</si>
  <si>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</si>
  <si>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</si>
  <si>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</si>
  <si>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</si>
  <si>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</si>
  <si>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</si>
  <si>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</si>
  <si>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</si>
  <si>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</si>
  <si>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</si>
  <si>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</si>
  <si>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</si>
  <si>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</si>
  <si>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</si>
  <si>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</si>
  <si>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</si>
  <si>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</si>
  <si>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</si>
  <si>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</si>
  <si>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</si>
  <si>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</si>
  <si>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</si>
  <si>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</si>
  <si>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</si>
  <si>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</si>
  <si>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</si>
  <si>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</si>
  <si>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</si>
  <si>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</si>
  <si>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</si>
  <si>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</si>
  <si>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</si>
  <si>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</si>
  <si>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</si>
  <si>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</si>
  <si>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</si>
  <si>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</si>
  <si>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</si>
  <si>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</si>
  <si>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</si>
  <si>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</si>
  <si>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</si>
  <si>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</si>
  <si>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</si>
  <si>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</si>
  <si>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</si>
  <si>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</si>
  <si>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</si>
  <si>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</si>
  <si>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</si>
  <si>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</si>
  <si>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</si>
  <si>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</si>
  <si>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</si>
  <si>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</si>
  <si>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</si>
  <si>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</si>
  <si>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</si>
  <si>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</si>
  <si>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</si>
  <si>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</si>
  <si>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</si>
  <si>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</si>
  <si>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</si>
  <si>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</si>
  <si>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</si>
  <si>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</si>
  <si>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</si>
  <si>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</si>
  <si>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</si>
  <si>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</si>
  <si>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</si>
  <si>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</si>
  <si>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</si>
  <si>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</si>
  <si>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</si>
  <si>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</si>
  <si>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</si>
  <si>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</si>
  <si>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</si>
  <si>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</si>
  <si>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</si>
  <si>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</si>
  <si>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</si>
  <si>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</si>
  <si>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</si>
  <si>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</si>
  <si>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</si>
  <si>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</si>
  <si>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</si>
  <si>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</si>
  <si>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</si>
  <si>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</si>
  <si>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</si>
  <si>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</si>
  <si>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</si>
  <si>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</si>
  <si>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</si>
  <si>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</si>
  <si>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</si>
  <si>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</si>
  <si>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</si>
  <si>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</si>
  <si>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</si>
  <si>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</si>
  <si>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</si>
  <si>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</si>
  <si>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</si>
  <si>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</si>
  <si>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</si>
  <si>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</si>
  <si>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</si>
  <si>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</si>
  <si>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</si>
  <si>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</si>
  <si>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</si>
  <si>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</si>
  <si>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</si>
  <si>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</si>
  <si>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</si>
  <si>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</si>
  <si>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</si>
  <si>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</si>
  <si>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</si>
  <si>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</si>
  <si>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</si>
  <si>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</si>
  <si>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</si>
  <si>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</si>
  <si>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</si>
  <si>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</si>
  <si>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</si>
  <si>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</si>
  <si>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</si>
  <si>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</si>
  <si>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</si>
  <si>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</si>
  <si>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</si>
  <si>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</si>
  <si>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</si>
  <si>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</si>
  <si>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</si>
  <si>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</si>
  <si>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</si>
  <si>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</si>
  <si>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</si>
  <si>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</si>
  <si>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</si>
  <si>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</si>
  <si>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</si>
  <si>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</si>
  <si>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</si>
  <si>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</si>
  <si>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</si>
  <si>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</si>
  <si>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</si>
  <si>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</si>
  <si>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</si>
  <si>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</si>
  <si>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</si>
  <si>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</si>
  <si>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</si>
  <si>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</si>
  <si>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</si>
  <si>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</si>
  <si>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</si>
  <si>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</si>
  <si>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</si>
  <si>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</si>
  <si>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</si>
  <si>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</si>
  <si>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</si>
  <si>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</si>
  <si>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</si>
  <si>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</si>
  <si>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</si>
  <si>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</si>
  <si>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</si>
  <si>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</si>
  <si>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</si>
  <si>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</si>
  <si>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</si>
  <si>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</si>
  <si>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</si>
  <si>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</si>
  <si>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</si>
  <si>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</si>
  <si>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</si>
  <si>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</si>
  <si>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</si>
  <si>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</si>
  <si>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</si>
  <si>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</si>
  <si>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</si>
  <si>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</si>
  <si>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</si>
  <si>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</si>
  <si>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</si>
  <si>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</si>
  <si>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</si>
  <si>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</si>
  <si>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</si>
  <si>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</si>
  <si>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</si>
  <si>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</si>
  <si>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</si>
  <si>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</si>
  <si>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</si>
  <si>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</si>
  <si>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</si>
  <si>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</si>
  <si>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</si>
  <si>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</si>
  <si>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</si>
  <si>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</si>
  <si>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</si>
  <si>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</si>
  <si>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</si>
  <si>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</si>
  <si>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</si>
  <si>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</si>
  <si>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</si>
  <si>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</si>
  <si>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</si>
  <si>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</si>
  <si>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</si>
  <si>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</si>
  <si>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</si>
  <si>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</si>
  <si>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</si>
  <si>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</si>
  <si>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</si>
  <si>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</si>
  <si>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</si>
  <si>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</si>
  <si>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</si>
  <si>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</si>
  <si>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</si>
  <si>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</si>
  <si>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</si>
  <si>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</si>
  <si>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</si>
  <si>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</si>
  <si>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</si>
  <si>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</si>
  <si>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</si>
  <si>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</si>
  <si>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</si>
  <si>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</si>
  <si>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</si>
  <si>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</si>
  <si>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</si>
  <si>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</si>
  <si>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</si>
  <si>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</si>
  <si>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</si>
  <si>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</si>
  <si>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</si>
  <si>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</si>
  <si>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</si>
  <si>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</si>
  <si>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</si>
  <si>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</si>
  <si>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</si>
  <si>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</si>
  <si>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</si>
  <si>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</si>
  <si>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</si>
  <si>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</si>
  <si>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</si>
  <si>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</si>
  <si>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</si>
  <si>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</si>
  <si>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</si>
  <si>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</si>
  <si>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</si>
  <si>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</si>
  <si>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</si>
  <si>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</si>
  <si>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</si>
  <si>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</si>
  <si>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</si>
  <si>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</si>
  <si>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</si>
  <si>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</si>
  <si>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</si>
  <si>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</si>
  <si>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</si>
  <si>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</si>
  <si>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</si>
  <si>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</si>
  <si>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</si>
  <si>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</si>
  <si>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</si>
  <si>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</si>
  <si>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</si>
  <si>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</si>
  <si>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</si>
  <si>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</si>
  <si>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</si>
  <si>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</si>
  <si>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</si>
  <si>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</si>
  <si>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</si>
  <si>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</si>
  <si>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</si>
  <si>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</si>
  <si>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</si>
  <si>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</si>
  <si>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</si>
  <si>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</si>
  <si>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</si>
  <si>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</si>
  <si>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</si>
  <si>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</si>
  <si>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</si>
  <si>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</si>
  <si>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</si>
  <si>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</si>
  <si>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</si>
  <si>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</si>
  <si>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</si>
  <si>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</si>
  <si>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</si>
  <si>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</si>
  <si>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</si>
  <si>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</si>
  <si>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</si>
  <si>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</si>
  <si>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</si>
  <si>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</si>
  <si>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</si>
  <si>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</si>
  <si>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</si>
  <si>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</si>
  <si>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</si>
  <si>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</si>
  <si>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</si>
  <si>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</si>
  <si>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</si>
  <si>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</si>
  <si>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</si>
  <si>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</si>
  <si>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</si>
  <si>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</si>
  <si>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</si>
  <si>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</si>
  <si>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</si>
  <si>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</si>
  <si>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</si>
  <si>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</si>
  <si>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</si>
  <si>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</si>
  <si>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</si>
  <si>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</si>
  <si>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</si>
  <si>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</si>
  <si>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</si>
  <si>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</si>
  <si>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</si>
  <si>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</si>
  <si>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</si>
  <si>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</si>
  <si>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</si>
  <si>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</si>
  <si>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</si>
  <si>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</si>
  <si>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</si>
  <si>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</si>
  <si>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</si>
  <si>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</si>
  <si>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</si>
  <si>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</si>
  <si>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</si>
  <si>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</si>
  <si>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</si>
  <si>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</si>
  <si>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</si>
  <si>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</si>
  <si>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</si>
  <si>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</si>
  <si>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</si>
  <si>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</si>
  <si>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</si>
  <si>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</si>
  <si>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</si>
  <si>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</si>
  <si>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</si>
  <si>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</si>
  <si>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</si>
  <si>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</si>
  <si>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</si>
  <si>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</si>
  <si>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</si>
  <si>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</si>
  <si>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</si>
  <si>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</si>
  <si>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</si>
  <si>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</si>
  <si>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</si>
  <si>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</si>
  <si>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</si>
  <si>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</si>
  <si>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</si>
  <si>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</si>
  <si>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</si>
  <si>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</si>
  <si>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</si>
  <si>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</si>
  <si>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</si>
  <si>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</si>
  <si>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</si>
  <si>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</si>
  <si>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</si>
  <si>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</si>
  <si>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</si>
  <si>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</si>
  <si>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</si>
  <si>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</si>
  <si>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</si>
  <si>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</si>
  <si>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</si>
  <si>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</si>
  <si>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</si>
  <si>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</si>
  <si>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</si>
  <si>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</si>
  <si>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</si>
  <si>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</si>
  <si>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</si>
  <si>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</si>
  <si>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</si>
  <si>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</si>
  <si>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</si>
  <si>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</si>
  <si>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</si>
  <si>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</si>
  <si>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</si>
  <si>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</si>
  <si>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</si>
  <si>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</si>
  <si>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</si>
  <si>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</si>
  <si>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</si>
  <si>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</si>
  <si>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</si>
  <si>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</si>
  <si>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</si>
  <si>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</si>
  <si>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</si>
  <si>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</si>
  <si>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</si>
  <si>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</si>
  <si>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</si>
  <si>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</si>
  <si>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</si>
  <si>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</si>
  <si>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</si>
  <si>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</si>
  <si>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</si>
  <si>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</si>
  <si>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</si>
  <si>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</si>
  <si>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</si>
  <si>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</si>
  <si>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</si>
  <si>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</si>
  <si>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</si>
  <si>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</si>
  <si>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</si>
  <si>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</si>
  <si>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</si>
  <si>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</si>
  <si>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</si>
  <si>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</si>
  <si>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</si>
  <si>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</si>
  <si>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</si>
  <si>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</si>
  <si>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</si>
  <si>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</si>
  <si>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</si>
  <si>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</si>
  <si>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</si>
  <si>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</si>
  <si>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</si>
  <si>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</si>
  <si>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</si>
  <si>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</si>
  <si>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</si>
  <si>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</si>
  <si>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</si>
  <si>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</si>
  <si>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</si>
  <si>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</si>
  <si>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</si>
  <si>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</si>
  <si>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</si>
  <si>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</si>
  <si>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</si>
  <si>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</si>
  <si>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</si>
  <si>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</si>
  <si>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</si>
  <si>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</si>
  <si>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</si>
  <si>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</si>
  <si>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</si>
  <si>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</si>
  <si>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</si>
  <si>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</si>
  <si>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</si>
  <si>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</si>
  <si>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</si>
  <si>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</si>
  <si>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</si>
  <si>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</si>
  <si>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</si>
  <si>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</si>
  <si>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</si>
  <si>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</si>
  <si>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</si>
  <si>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</si>
  <si>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</si>
  <si>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</si>
  <si>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</si>
  <si>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</si>
  <si>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</si>
  <si>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</si>
  <si>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</si>
  <si>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</si>
  <si>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</si>
  <si>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</si>
  <si>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</si>
  <si>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</si>
  <si>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</si>
  <si>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</si>
  <si>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</si>
  <si>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</si>
  <si>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</si>
  <si>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</si>
  <si>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</si>
  <si>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</si>
  <si>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</si>
  <si>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</si>
  <si>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</si>
  <si>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</si>
  <si>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</si>
  <si>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</si>
  <si>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</si>
  <si>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</si>
  <si>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</si>
  <si>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</si>
  <si>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</si>
  <si>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</si>
  <si>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</si>
  <si>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</si>
  <si>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</si>
  <si>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</si>
  <si>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</si>
  <si>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</si>
  <si>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</si>
  <si>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</si>
  <si>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</si>
  <si>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</si>
  <si>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</si>
  <si>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</si>
  <si>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</si>
  <si>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</si>
  <si>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</si>
  <si>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</si>
  <si>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</si>
  <si>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</si>
  <si>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</si>
  <si>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</si>
  <si>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</si>
  <si>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</si>
  <si>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</si>
  <si>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</si>
  <si>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</si>
  <si>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</si>
  <si>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</si>
  <si>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</si>
  <si>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</si>
  <si>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</si>
  <si>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</si>
  <si>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</si>
  <si>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</si>
  <si>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</si>
  <si>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</si>
  <si>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</si>
  <si>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</si>
  <si>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</si>
  <si>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</si>
  <si>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</si>
  <si>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</si>
  <si>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</si>
  <si>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</si>
  <si>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</si>
  <si>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</si>
  <si>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</si>
  <si>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</si>
  <si>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</si>
  <si>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</si>
  <si>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</si>
  <si>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</si>
  <si>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</si>
  <si>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</si>
  <si>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</si>
  <si>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</si>
  <si>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</si>
  <si>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</si>
  <si>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</si>
  <si>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</si>
  <si>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</si>
  <si>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</si>
  <si>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</si>
  <si>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</si>
  <si>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</si>
  <si>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</si>
  <si>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</si>
  <si>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</si>
  <si>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</si>
  <si>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</si>
  <si>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</si>
  <si>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</si>
  <si>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</si>
  <si>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</si>
  <si>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</si>
  <si>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</si>
  <si>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</si>
  <si>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</si>
  <si>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</si>
  <si>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</si>
  <si>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</si>
  <si>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</si>
  <si>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</si>
  <si>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</si>
  <si>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</si>
  <si>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</si>
  <si>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</si>
  <si>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</si>
  <si>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</si>
  <si>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</si>
  <si>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</si>
  <si>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</si>
  <si>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</si>
  <si>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</si>
  <si>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</si>
  <si>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</si>
  <si>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</si>
  <si>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</si>
  <si>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</si>
  <si>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</si>
  <si>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</si>
  <si>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</si>
  <si>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</si>
  <si>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</si>
  <si>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</si>
  <si>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</si>
  <si>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</si>
  <si>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</si>
  <si>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</si>
  <si>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</si>
  <si>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</si>
  <si>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</si>
  <si>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</si>
  <si>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</si>
  <si>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</si>
  <si>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</si>
  <si>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</si>
  <si>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</si>
  <si>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</si>
  <si>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</si>
  <si>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</si>
  <si>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</si>
  <si>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</si>
  <si>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</si>
  <si>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</si>
  <si>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</si>
  <si>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</si>
  <si>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</si>
  <si>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</si>
  <si>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</si>
  <si>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</si>
  <si>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</si>
  <si>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</si>
  <si>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</si>
  <si>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</si>
  <si>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</si>
  <si>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</si>
  <si>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</si>
  <si>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</si>
  <si>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</si>
  <si>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</si>
  <si>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</si>
  <si>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</si>
  <si>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</si>
  <si>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</si>
  <si>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</si>
  <si>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</si>
  <si>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</si>
  <si>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</si>
  <si>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</si>
  <si>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</si>
  <si>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</si>
  <si>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</si>
  <si>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</si>
  <si>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</si>
  <si>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</si>
  <si>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</si>
  <si>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</si>
  <si>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</si>
  <si>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</si>
  <si>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</si>
  <si>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</si>
  <si>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</si>
  <si>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</si>
  <si>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</si>
  <si>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</si>
  <si>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</si>
  <si>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</si>
  <si>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</si>
  <si>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</si>
  <si>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</si>
  <si>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</si>
  <si>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</si>
  <si>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</si>
  <si>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</si>
  <si>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</si>
  <si>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</si>
  <si>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</si>
  <si>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</si>
  <si>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</si>
  <si>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</si>
  <si>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</si>
  <si>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</si>
  <si>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</si>
  <si>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</si>
  <si>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</si>
  <si>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</si>
  <si>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</si>
  <si>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</si>
  <si>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</si>
  <si>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</si>
  <si>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</si>
  <si>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</si>
  <si>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</si>
  <si>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</si>
  <si>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</si>
  <si>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</si>
  <si>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</si>
  <si>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</si>
  <si>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</si>
  <si>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</si>
  <si>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</si>
  <si>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</si>
  <si>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</si>
  <si>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</si>
  <si>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</si>
  <si>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</si>
  <si>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</si>
  <si>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</si>
  <si>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</si>
  <si>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</si>
  <si>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</si>
  <si>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</si>
  <si>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</si>
  <si>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</si>
  <si>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</si>
  <si>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</si>
  <si>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</si>
  <si>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</si>
  <si>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</si>
  <si>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</si>
  <si>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</si>
  <si>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</si>
  <si>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</si>
  <si>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</si>
  <si>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</si>
  <si>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</si>
  <si>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</si>
  <si>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</si>
  <si>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</si>
  <si>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</si>
  <si>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</si>
  <si>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</si>
  <si>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</si>
  <si>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</si>
  <si>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</si>
  <si>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</si>
  <si>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</si>
  <si>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</si>
  <si>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</si>
  <si>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</si>
  <si>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</si>
  <si>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</si>
  <si>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</si>
  <si>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</si>
  <si>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</si>
  <si>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</si>
  <si>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</si>
  <si>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</si>
  <si>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</si>
  <si>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</si>
  <si>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</si>
  <si>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</si>
  <si>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</si>
  <si>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</si>
  <si>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</si>
  <si>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</si>
  <si>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</si>
  <si>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</si>
  <si>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</si>
  <si>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</si>
  <si>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</si>
  <si>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</si>
  <si>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</si>
  <si>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</si>
  <si>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</si>
  <si>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</si>
  <si>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</si>
  <si>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</si>
  <si>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</si>
  <si>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</si>
  <si>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</si>
  <si>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</si>
  <si>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</si>
  <si>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</si>
  <si>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</si>
  <si>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</si>
  <si>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</si>
  <si>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</si>
  <si>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</si>
  <si>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</si>
  <si>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</si>
  <si>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</si>
  <si>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</si>
  <si>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</si>
  <si>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</si>
  <si>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</si>
  <si>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</si>
  <si>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</si>
  <si>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</si>
  <si>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</si>
  <si>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</si>
  <si>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</si>
  <si>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</si>
  <si>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</si>
  <si>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</si>
  <si>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</si>
  <si>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</si>
  <si>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</si>
  <si>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</si>
  <si>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</si>
  <si>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</si>
  <si>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</si>
  <si>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</si>
  <si>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</si>
  <si>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</si>
  <si>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</si>
  <si>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</si>
  <si>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</si>
  <si>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</si>
  <si>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</si>
  <si>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</si>
  <si>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</si>
  <si>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</si>
  <si>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</si>
  <si>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</si>
  <si>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</si>
  <si>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</si>
  <si>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</si>
  <si>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</si>
  <si>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</si>
  <si>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</si>
  <si>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</si>
  <si>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</si>
  <si>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</si>
  <si>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</si>
  <si>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</si>
  <si>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</si>
  <si>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</si>
  <si>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</si>
  <si>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</si>
  <si>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</si>
  <si>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</si>
  <si>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</si>
  <si>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</si>
  <si>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</si>
  <si>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</si>
  <si>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</si>
  <si>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</si>
  <si>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</si>
  <si>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</si>
  <si>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</si>
  <si>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</si>
  <si>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</si>
  <si>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</si>
  <si>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</si>
  <si>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</si>
  <si>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</si>
  <si>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</si>
  <si>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</si>
  <si>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</si>
  <si>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</si>
  <si>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</si>
  <si>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</si>
  <si>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</si>
  <si>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</si>
  <si>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</si>
  <si>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</si>
  <si>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</si>
  <si>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</si>
  <si>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</si>
  <si>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</si>
  <si>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</si>
  <si>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</si>
  <si>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</si>
  <si>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</si>
  <si>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</si>
  <si>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</si>
  <si>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</si>
  <si>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</si>
  <si>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</si>
  <si>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</si>
  <si>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</si>
  <si>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</si>
  <si>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</si>
  <si>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</si>
  <si>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</si>
  <si>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</si>
  <si>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</si>
  <si>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</si>
  <si>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</si>
  <si>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</si>
  <si>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</si>
  <si>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</si>
  <si>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</si>
  <si>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</si>
  <si>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</si>
  <si>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</si>
  <si>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</si>
  <si>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</si>
  <si>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</si>
  <si>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</si>
  <si>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</si>
  <si>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</si>
  <si>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</si>
  <si>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</si>
  <si>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</si>
  <si>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</si>
  <si>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</si>
  <si>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</si>
  <si>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</si>
  <si>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</si>
  <si>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</si>
  <si>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</si>
  <si>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</si>
  <si>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</si>
  <si>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</si>
  <si>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</si>
  <si>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</si>
  <si>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</si>
  <si>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</si>
  <si>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</si>
  <si>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</si>
  <si>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</si>
  <si>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</si>
  <si>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</si>
  <si>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</si>
  <si>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</si>
  <si>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</si>
  <si>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</si>
  <si>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</si>
  <si>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</si>
  <si>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</si>
  <si>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</si>
  <si>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</si>
  <si>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</si>
  <si>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</si>
  <si>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</si>
  <si>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</si>
  <si>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</si>
  <si>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</si>
  <si>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</si>
  <si>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</si>
  <si>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</si>
  <si>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</si>
  <si>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</si>
  <si>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</si>
  <si>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</si>
  <si>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</si>
  <si>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</si>
  <si>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</si>
  <si>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</si>
  <si>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</si>
  <si>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</si>
  <si>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</si>
  <si>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</si>
  <si>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</si>
  <si>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</si>
  <si>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</si>
  <si>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</si>
  <si>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</si>
  <si>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</si>
  <si>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</si>
  <si>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</si>
  <si>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</si>
  <si>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</si>
  <si>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</si>
  <si>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</si>
  <si>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</si>
  <si>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</si>
  <si>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</si>
  <si>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</si>
  <si>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</si>
  <si>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</si>
  <si>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</si>
  <si>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</si>
  <si>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</si>
  <si>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</si>
  <si>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</si>
  <si>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</si>
  <si>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</si>
  <si>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</si>
  <si>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</si>
  <si>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</si>
  <si>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</si>
  <si>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</si>
  <si>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</si>
  <si>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</si>
  <si>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</si>
  <si>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</si>
  <si>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</si>
  <si>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</si>
  <si>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</si>
  <si>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</si>
  <si>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</si>
  <si>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</si>
  <si>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</si>
  <si>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</si>
  <si>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</si>
  <si>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</si>
  <si>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</si>
  <si>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</si>
  <si>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</si>
  <si>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</si>
  <si>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</si>
  <si>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</si>
  <si>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</si>
  <si>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</si>
  <si>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</si>
  <si>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</si>
  <si>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</si>
  <si>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</si>
  <si>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</si>
  <si>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</si>
  <si>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</si>
  <si>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</si>
  <si>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</si>
  <si>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</si>
  <si>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</si>
  <si>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</si>
  <si>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</si>
  <si>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</si>
  <si>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</si>
  <si>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</si>
  <si>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</si>
  <si>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</si>
  <si>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</si>
  <si>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</si>
  <si>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</si>
  <si>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</si>
  <si>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</si>
  <si>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</si>
  <si>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</si>
  <si>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</si>
  <si>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</si>
  <si>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</si>
  <si>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</si>
  <si>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</si>
  <si>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</si>
  <si>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</si>
  <si>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</si>
  <si>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</si>
  <si>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</si>
  <si>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</si>
  <si>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</si>
  <si>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</si>
  <si>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</si>
  <si>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</si>
  <si>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</si>
  <si>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</si>
  <si>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</si>
  <si>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</si>
  <si>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</si>
  <si>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</si>
  <si>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</si>
  <si>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</si>
  <si>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</si>
  <si>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</si>
  <si>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</si>
  <si>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</si>
  <si>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</si>
  <si>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</si>
  <si>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</si>
  <si>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</si>
  <si>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</si>
  <si>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</si>
  <si>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</si>
  <si>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</si>
  <si>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</si>
  <si>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</si>
  <si>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</si>
  <si>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</si>
  <si>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</si>
  <si>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</si>
  <si>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</si>
  <si>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</si>
  <si>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</si>
  <si>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</si>
  <si>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</si>
  <si>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</si>
  <si>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</si>
  <si>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</si>
  <si>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</si>
  <si>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</si>
  <si>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</si>
  <si>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</si>
  <si>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</si>
  <si>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</si>
  <si>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</si>
  <si>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</si>
  <si>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</si>
  <si>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</si>
  <si>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</si>
  <si>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</si>
  <si>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</si>
  <si>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</si>
  <si>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</si>
  <si>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</si>
  <si>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</si>
  <si>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</si>
  <si>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</si>
  <si>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</si>
  <si>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</si>
  <si>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</si>
  <si>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</si>
  <si>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</si>
  <si>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</si>
  <si>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</si>
  <si>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</si>
  <si>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</si>
  <si>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</si>
  <si>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</si>
  <si>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</si>
  <si>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</si>
  <si>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</si>
  <si>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</si>
  <si>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</si>
  <si>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</si>
  <si>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</si>
  <si>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</si>
  <si>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</si>
  <si>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</si>
  <si>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</si>
  <si>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</si>
  <si>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</si>
  <si>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</si>
  <si>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</si>
  <si>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</si>
  <si>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</si>
  <si>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</si>
  <si>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</si>
  <si>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</si>
  <si>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</si>
  <si>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</si>
  <si>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</si>
  <si>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</si>
  <si>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</si>
  <si>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</si>
  <si>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</si>
  <si>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</si>
  <si>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</si>
  <si>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</si>
  <si>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</si>
  <si>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</si>
  <si>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</si>
  <si>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</si>
  <si>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</si>
  <si>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</si>
  <si>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</si>
  <si>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</si>
  <si>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</si>
  <si>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</si>
  <si>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</si>
  <si>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</si>
  <si>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</si>
  <si>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</si>
  <si>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</si>
  <si>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</si>
  <si>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</si>
  <si>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</si>
  <si>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</si>
  <si>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</si>
  <si>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</si>
  <si>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</si>
  <si>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</si>
  <si>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</si>
  <si>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</si>
  <si>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</si>
  <si>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</si>
  <si>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</si>
  <si>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</si>
  <si>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</si>
  <si>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</si>
  <si>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</si>
  <si>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</si>
  <si>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</si>
  <si>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</si>
  <si>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</si>
  <si>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</si>
  <si>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</si>
  <si>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</si>
  <si>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</si>
  <si>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</si>
  <si>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</si>
  <si>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</si>
  <si>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</si>
  <si>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</si>
  <si>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</si>
  <si>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</si>
  <si>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</si>
  <si>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</si>
  <si>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</si>
  <si>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</si>
  <si>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</si>
  <si>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</si>
  <si>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</si>
  <si>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</si>
  <si>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</si>
  <si>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</si>
  <si>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</si>
  <si>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</si>
  <si>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</si>
  <si>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</si>
  <si>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</si>
  <si>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</si>
  <si>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</si>
  <si>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</si>
  <si>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</si>
  <si>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</si>
  <si>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</si>
  <si>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</si>
  <si>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</si>
  <si>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</si>
  <si>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</si>
  <si>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</si>
  <si>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</si>
  <si>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</si>
  <si>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</si>
  <si>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</si>
  <si>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</si>
  <si>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</si>
  <si>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</si>
  <si>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</si>
  <si>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</si>
  <si>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</si>
  <si>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</si>
  <si>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</si>
  <si>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</si>
  <si>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</si>
  <si>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</si>
  <si>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</si>
  <si>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</si>
  <si>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</si>
  <si>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</si>
  <si>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</si>
  <si>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</si>
  <si>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</si>
  <si>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</si>
  <si>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</si>
  <si>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</si>
  <si>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</si>
  <si>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</si>
  <si>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</si>
  <si>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</si>
  <si>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</si>
  <si>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</si>
  <si>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</si>
  <si>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</si>
  <si>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</si>
  <si>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</si>
  <si>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</si>
  <si>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</si>
  <si>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</si>
  <si>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</si>
  <si>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</si>
  <si>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</si>
  <si>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</si>
  <si>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</si>
  <si>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</si>
  <si>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</si>
  <si>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</si>
  <si>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</si>
  <si>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</si>
  <si>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</si>
  <si>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</si>
  <si>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</si>
  <si>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</si>
  <si>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</si>
  <si>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</si>
  <si>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</si>
  <si>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</si>
  <si>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</si>
  <si>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</si>
  <si>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</si>
  <si>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</si>
  <si>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</si>
  <si>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</si>
  <si>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</si>
  <si>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</si>
  <si>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</si>
  <si>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</si>
  <si>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</si>
  <si>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</si>
  <si>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</si>
  <si>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</si>
  <si>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</si>
  <si>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</si>
  <si>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</si>
  <si>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</si>
  <si>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</si>
  <si>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</si>
  <si>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</si>
  <si>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</si>
  <si>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</si>
  <si>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</si>
  <si>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</si>
  <si>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</si>
  <si>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</si>
  <si>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</si>
  <si>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</si>
  <si>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</si>
  <si>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</si>
  <si>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</si>
  <si>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</si>
  <si>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</si>
  <si>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</si>
  <si>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</si>
  <si>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</si>
  <si>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</si>
  <si>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</si>
  <si>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</si>
  <si>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</si>
  <si>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</si>
  <si>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</si>
  <si>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</si>
  <si>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</si>
  <si>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</si>
  <si>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</si>
  <si>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</si>
  <si>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</si>
  <si>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</si>
  <si>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</si>
  <si>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</si>
  <si>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</si>
  <si>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</si>
  <si>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</si>
  <si>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</si>
  <si>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</si>
  <si>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</si>
  <si>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</si>
  <si>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</si>
  <si>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</si>
  <si>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</si>
  <si>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</si>
  <si>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</si>
  <si>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</si>
  <si>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</si>
  <si>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</si>
  <si>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</si>
  <si>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</si>
  <si>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</si>
  <si>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</si>
  <si>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</si>
  <si>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</si>
  <si>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</si>
  <si>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</si>
  <si>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</si>
  <si>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</si>
  <si>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</si>
  <si>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</si>
  <si>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</si>
  <si>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</si>
  <si>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</si>
  <si>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</si>
  <si>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</si>
  <si>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</si>
  <si>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</si>
  <si>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</si>
  <si>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</si>
  <si>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</si>
  <si>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</si>
  <si>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</si>
  <si>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</si>
  <si>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</si>
  <si>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</si>
  <si>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</si>
  <si>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</si>
  <si>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</si>
  <si>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</si>
  <si>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</si>
  <si>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</si>
  <si>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</si>
  <si>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</si>
  <si>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</si>
  <si>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</si>
  <si>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</si>
  <si>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</si>
  <si>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</si>
  <si>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</si>
  <si>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</si>
  <si>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</si>
  <si>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</si>
  <si>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</si>
  <si>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</si>
  <si>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</si>
  <si>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</si>
  <si>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</si>
  <si>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</si>
  <si>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</si>
  <si>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</si>
  <si>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</si>
  <si>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</si>
  <si>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</si>
  <si>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</si>
  <si>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</si>
  <si>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</si>
  <si>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</si>
  <si>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</si>
  <si>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</si>
  <si>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</si>
  <si>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</si>
  <si>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</si>
  <si>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</si>
  <si>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</si>
  <si>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</si>
  <si>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</si>
  <si>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</si>
  <si>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</si>
  <si>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</si>
  <si>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</si>
  <si>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</si>
  <si>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</si>
  <si>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</si>
  <si>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</si>
  <si>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</si>
  <si>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</si>
  <si>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</si>
  <si>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</si>
  <si>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</si>
  <si>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</si>
  <si>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</si>
  <si>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</si>
  <si>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</si>
  <si>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</si>
  <si>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</si>
  <si>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</si>
  <si>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</si>
  <si>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</si>
  <si>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</si>
  <si>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</si>
  <si>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</si>
  <si>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</si>
  <si>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</si>
  <si>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</si>
  <si>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</si>
  <si>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</si>
  <si>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</si>
  <si>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</si>
  <si>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</si>
  <si>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</si>
  <si>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</si>
  <si>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</si>
  <si>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</si>
  <si>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</si>
  <si>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</si>
  <si>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</si>
  <si>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</si>
  <si>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</si>
  <si>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</si>
  <si>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</si>
  <si>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</si>
  <si>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</si>
  <si>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</si>
  <si>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</si>
  <si>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</si>
  <si>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</si>
  <si>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</si>
  <si>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</si>
  <si>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</si>
  <si>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</si>
  <si>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</si>
  <si>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</si>
  <si>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</si>
  <si>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</si>
  <si>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</si>
  <si>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</si>
  <si>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</si>
  <si>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</si>
  <si>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</si>
  <si>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</si>
  <si>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</si>
  <si>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</si>
  <si>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</si>
  <si>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</si>
  <si>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</si>
  <si>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</si>
  <si>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</si>
  <si>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</si>
  <si>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</si>
  <si>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</si>
  <si>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</si>
  <si>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</si>
  <si>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</si>
  <si>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</si>
  <si>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</si>
  <si>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</si>
  <si>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</si>
  <si>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</si>
  <si>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</si>
  <si>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</si>
  <si>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</si>
  <si>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</si>
  <si>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</si>
  <si>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</si>
  <si>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</si>
  <si>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</si>
  <si>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</si>
  <si>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</si>
  <si>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</si>
  <si>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</si>
  <si>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</si>
  <si>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</si>
  <si>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</si>
  <si>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</si>
  <si>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</si>
  <si>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</si>
  <si>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</si>
  <si>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</si>
  <si>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</si>
  <si>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</si>
  <si>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</si>
  <si>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</si>
  <si>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</si>
  <si>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</si>
  <si>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</si>
  <si>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</si>
  <si>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</si>
  <si>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</si>
  <si>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</si>
  <si>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</si>
  <si>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</si>
  <si>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</si>
  <si>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</si>
  <si>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</si>
  <si>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</si>
  <si>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</si>
  <si>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</si>
  <si>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</si>
  <si>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</si>
  <si>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</si>
  <si>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</si>
  <si>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</si>
  <si>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</si>
  <si>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</si>
  <si>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</si>
  <si>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</si>
  <si>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</si>
  <si>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</si>
  <si>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</si>
  <si>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</si>
  <si>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</si>
  <si>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</si>
  <si>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</si>
  <si>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</si>
  <si>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</si>
  <si>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</si>
  <si>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</si>
  <si>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</si>
  <si>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</si>
  <si>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</si>
  <si>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</si>
  <si>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</si>
  <si>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</si>
  <si>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</si>
  <si>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</si>
  <si>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</si>
  <si>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</si>
  <si>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</si>
  <si>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</si>
  <si>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</si>
  <si>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</si>
  <si>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</si>
  <si>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</si>
  <si>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</si>
  <si>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</si>
  <si>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</si>
  <si>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</si>
  <si>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</si>
  <si>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</si>
  <si>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</si>
  <si>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</si>
  <si>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</si>
  <si>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</si>
  <si>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</si>
  <si>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</si>
  <si>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</si>
  <si>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</si>
  <si>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</si>
  <si>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</si>
  <si>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</si>
  <si>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</si>
  <si>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</si>
  <si>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</si>
  <si>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</si>
  <si>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</si>
  <si>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</si>
  <si>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</si>
  <si>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</si>
  <si>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</si>
  <si>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</si>
  <si>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</si>
  <si>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</si>
  <si>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</si>
  <si>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</si>
  <si>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</si>
  <si>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</si>
  <si>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</si>
  <si>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</si>
  <si>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</si>
  <si>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</si>
  <si>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</si>
  <si>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</si>
  <si>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</si>
  <si>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</si>
  <si>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</si>
  <si>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</si>
  <si>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</si>
  <si>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</si>
  <si>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</si>
  <si>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</si>
  <si>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</si>
  <si>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</si>
  <si>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</si>
  <si>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</si>
  <si>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</si>
  <si>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</si>
  <si>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</si>
  <si>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</si>
  <si>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</si>
  <si>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</si>
  <si>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</si>
  <si>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</si>
  <si>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</si>
  <si>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</si>
  <si>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</si>
  <si>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</si>
  <si>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</si>
  <si>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</si>
  <si>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</si>
  <si>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</si>
  <si>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</si>
  <si>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</si>
  <si>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</si>
  <si>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</si>
  <si>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</si>
  <si>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</si>
  <si>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</si>
  <si>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</si>
  <si>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</si>
  <si>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</si>
  <si>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</si>
  <si>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</si>
  <si>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</si>
  <si>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</si>
  <si>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</si>
  <si>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</si>
  <si>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</si>
  <si>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</si>
  <si>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</si>
  <si>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</si>
  <si>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</si>
  <si>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</si>
  <si>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</si>
  <si>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</si>
  <si>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</si>
  <si>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</si>
  <si>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</si>
  <si>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</si>
  <si>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</si>
  <si>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</si>
  <si>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</si>
  <si>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</si>
  <si>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</si>
  <si>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</si>
  <si>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</si>
  <si>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</si>
  <si>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</si>
  <si>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</si>
  <si>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</si>
  <si>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</si>
  <si>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</si>
  <si>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</si>
  <si>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</si>
  <si>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</si>
  <si>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</si>
  <si>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</si>
  <si>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</si>
  <si>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</si>
  <si>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</si>
  <si>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</si>
  <si>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</si>
  <si>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</si>
  <si>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</si>
  <si>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</si>
  <si>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</si>
  <si>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</si>
  <si>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</si>
  <si>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</si>
  <si>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</si>
  <si>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</si>
  <si>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</si>
  <si>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</si>
  <si>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</si>
  <si>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</si>
  <si>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</si>
  <si>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</si>
  <si>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</si>
  <si>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</si>
  <si>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</si>
  <si>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</si>
  <si>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</si>
  <si>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</si>
  <si>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</si>
  <si>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</si>
  <si>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</si>
  <si>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</si>
  <si>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</si>
  <si>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</si>
  <si>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</si>
  <si>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</si>
  <si>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</si>
  <si>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</si>
  <si>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</si>
  <si>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</si>
  <si>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</si>
  <si>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</si>
  <si>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</si>
  <si>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</si>
  <si>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</si>
  <si>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</si>
  <si>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</si>
  <si>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</si>
  <si>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</si>
  <si>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</si>
  <si>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</si>
  <si>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</si>
  <si>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</si>
  <si>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</si>
  <si>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</si>
  <si>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</si>
  <si>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</si>
  <si>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</si>
  <si>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</si>
  <si>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</si>
  <si>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</si>
  <si>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</si>
  <si>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</si>
  <si>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</si>
  <si>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</si>
  <si>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</si>
  <si>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</si>
  <si>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</si>
  <si>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</si>
  <si>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</si>
  <si>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</si>
  <si>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</si>
  <si>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</si>
  <si>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</si>
  <si>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</si>
  <si>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</si>
  <si>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</si>
  <si>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</si>
  <si>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</si>
  <si>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</si>
  <si>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</si>
  <si>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</si>
  <si>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</si>
  <si>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</si>
  <si>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</si>
  <si>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</si>
  <si>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</si>
  <si>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</si>
  <si>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</si>
  <si>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</si>
  <si>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</si>
  <si>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</si>
  <si>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</si>
  <si>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</si>
  <si>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</si>
  <si>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</si>
  <si>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</si>
  <si>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</si>
  <si>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</si>
  <si>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</si>
  <si>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</si>
  <si>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</si>
  <si>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</si>
  <si>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</si>
  <si>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</si>
  <si>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</si>
  <si>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</si>
  <si>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</si>
  <si>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</si>
  <si>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</si>
  <si>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</si>
  <si>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</si>
  <si>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</si>
  <si>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</si>
  <si>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</si>
  <si>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</si>
  <si>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</si>
  <si>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</si>
  <si>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</si>
  <si>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</si>
  <si>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</si>
  <si>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</si>
  <si>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</si>
  <si>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</si>
  <si>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</si>
  <si>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</si>
  <si>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</si>
  <si>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</si>
  <si>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</si>
  <si>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</si>
  <si>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</si>
  <si>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</si>
  <si>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</si>
  <si>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</si>
  <si>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</si>
  <si>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</si>
  <si>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</si>
  <si>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</si>
  <si>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</si>
  <si>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</si>
  <si>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</si>
  <si>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</si>
  <si>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</si>
  <si>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</si>
  <si>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</si>
  <si>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</si>
  <si>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</si>
  <si>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</si>
  <si>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</si>
  <si>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</si>
  <si>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</si>
  <si>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</si>
  <si>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</si>
  <si>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</si>
  <si>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</si>
  <si>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</si>
  <si>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</si>
  <si>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</si>
  <si>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</si>
  <si>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</si>
  <si>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</si>
  <si>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</si>
  <si>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</si>
  <si>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</si>
  <si>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</si>
  <si>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</si>
  <si>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</si>
  <si>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</si>
  <si>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</si>
  <si>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</si>
  <si>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</si>
  <si>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</si>
  <si>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</si>
  <si>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</si>
  <si>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</si>
  <si>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</si>
  <si>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</si>
  <si>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</si>
  <si>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</si>
  <si>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</si>
  <si>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</si>
  <si>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</si>
  <si>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</si>
  <si>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</si>
  <si>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</si>
  <si>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</si>
  <si>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</si>
  <si>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</si>
  <si>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</si>
  <si>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</si>
  <si>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</si>
  <si>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</si>
  <si>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</si>
  <si>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</si>
  <si>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</si>
  <si>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</si>
  <si>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</si>
  <si>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</si>
  <si>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</si>
  <si>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</si>
  <si>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</si>
  <si>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</si>
  <si>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</si>
  <si>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</si>
  <si>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</si>
  <si>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</si>
  <si>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</si>
  <si>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</si>
  <si>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</si>
  <si>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</si>
  <si>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</si>
  <si>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</si>
  <si>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</si>
  <si>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</si>
  <si>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</si>
  <si>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</si>
  <si>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</si>
  <si>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</si>
  <si>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</si>
  <si>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</si>
  <si>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</si>
  <si>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</si>
  <si>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</si>
  <si>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</si>
  <si>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</si>
  <si>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</si>
  <si>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</si>
  <si>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</si>
  <si>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</si>
  <si>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</si>
  <si>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</si>
  <si>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</si>
  <si>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</si>
  <si>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</si>
  <si>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</si>
  <si>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</si>
  <si>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</si>
  <si>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</si>
  <si>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</si>
  <si>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</si>
  <si>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</si>
  <si>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</si>
  <si>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</si>
  <si>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</si>
  <si>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</si>
  <si>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</si>
  <si>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</si>
  <si>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</si>
  <si>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</si>
  <si>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</si>
  <si>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</si>
  <si>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</si>
  <si>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</si>
  <si>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</si>
  <si>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</si>
  <si>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</si>
  <si>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</si>
  <si>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</si>
  <si>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</si>
  <si>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</si>
  <si>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</si>
  <si>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</si>
  <si>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</si>
  <si>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</si>
  <si>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</si>
  <si>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</si>
  <si>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</si>
  <si>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</si>
  <si>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</si>
  <si>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</si>
  <si>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</si>
  <si>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</si>
  <si>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</si>
  <si>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</si>
  <si>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</si>
  <si>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</si>
  <si>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</si>
  <si>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</si>
  <si>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</si>
  <si>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</si>
  <si>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</si>
  <si>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</si>
  <si>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</si>
  <si>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</si>
  <si>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</si>
  <si>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</si>
  <si>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</si>
  <si>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</si>
  <si>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</si>
  <si>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</si>
  <si>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</si>
  <si>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</si>
  <si>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</si>
  <si>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</si>
  <si>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</si>
  <si>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</si>
  <si>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</si>
  <si>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</si>
  <si>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</si>
  <si>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</si>
  <si>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</si>
  <si>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</si>
  <si>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</si>
  <si>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</si>
  <si>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</si>
  <si>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</si>
  <si>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</si>
  <si>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</si>
  <si>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</si>
  <si>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</si>
  <si>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</si>
  <si>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</si>
  <si>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</si>
  <si>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</si>
  <si>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</si>
  <si>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</si>
  <si>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</si>
  <si>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</si>
  <si>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</si>
  <si>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</si>
  <si>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</si>
  <si>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</si>
  <si>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</si>
  <si>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</si>
  <si>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</si>
  <si>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</si>
  <si>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</si>
  <si>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</si>
  <si>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</si>
  <si>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</si>
  <si>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</si>
  <si>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</si>
  <si>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</si>
  <si>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</si>
  <si>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</si>
  <si>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</si>
  <si>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</si>
  <si>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</si>
  <si>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</si>
  <si>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</si>
  <si>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</si>
  <si>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</si>
  <si>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</si>
  <si>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</si>
  <si>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</si>
  <si>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</si>
  <si>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</si>
  <si>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</si>
  <si>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</si>
  <si>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</si>
  <si>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</si>
  <si>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</si>
  <si>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</si>
  <si>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</si>
  <si>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</si>
  <si>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</si>
  <si>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</si>
  <si>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</si>
  <si>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</si>
  <si>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</si>
  <si>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</si>
  <si>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</si>
  <si>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</si>
  <si>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</si>
  <si>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</si>
  <si>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</si>
  <si>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</si>
  <si>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</si>
  <si>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</si>
  <si>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</si>
  <si>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</si>
  <si>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</si>
  <si>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</si>
  <si>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</si>
  <si>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</si>
  <si>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</si>
  <si>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</si>
  <si>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</si>
  <si>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</si>
  <si>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</si>
  <si>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</si>
  <si>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</si>
  <si>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</si>
  <si>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</si>
  <si>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</si>
  <si>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</si>
  <si>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</si>
  <si>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</si>
  <si>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</si>
  <si>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</si>
  <si>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</si>
  <si>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</si>
  <si>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</si>
  <si>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</si>
  <si>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</si>
  <si>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</si>
  <si>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</si>
  <si>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</si>
  <si>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</si>
  <si>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</si>
  <si>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</si>
  <si>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</si>
  <si>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</si>
  <si>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</si>
  <si>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</si>
  <si>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</si>
  <si>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</si>
  <si>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</si>
  <si>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</si>
  <si>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</si>
  <si>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</si>
  <si>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</si>
  <si>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</si>
  <si>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</si>
  <si>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</si>
  <si>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</si>
  <si>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</si>
  <si>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</si>
  <si>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</si>
  <si>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</si>
  <si>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</si>
  <si>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</si>
  <si>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</si>
  <si>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</si>
  <si>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</si>
  <si>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</si>
  <si>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</si>
  <si>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</si>
  <si>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</si>
  <si>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</si>
  <si>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</si>
  <si>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</si>
  <si>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</si>
  <si>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</si>
  <si>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</si>
  <si>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</si>
  <si>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</si>
  <si>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</si>
  <si>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</si>
  <si>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</si>
  <si>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</si>
  <si>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</si>
  <si>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</si>
  <si>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</si>
  <si>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</si>
  <si>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</si>
  <si>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</si>
  <si>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</si>
  <si>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</si>
  <si>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</si>
  <si>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</si>
  <si>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</si>
  <si>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</si>
  <si>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</si>
  <si>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</si>
  <si>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</si>
  <si>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</si>
  <si>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</si>
  <si>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</si>
  <si>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</si>
  <si>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</si>
  <si>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</si>
  <si>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</si>
  <si>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</si>
  <si>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</si>
  <si>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</si>
  <si>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</si>
  <si>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</si>
  <si>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</si>
  <si>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</si>
  <si>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</si>
  <si>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</si>
  <si>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</si>
  <si>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</si>
  <si>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</si>
  <si>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</si>
  <si>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</si>
  <si>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</si>
  <si>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</si>
  <si>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</si>
  <si>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</si>
  <si>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</si>
  <si>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</si>
  <si>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</si>
  <si>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</si>
  <si>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</si>
  <si>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</si>
  <si>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</si>
  <si>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</si>
  <si>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</si>
  <si>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</si>
  <si>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</si>
  <si>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</si>
  <si>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</si>
  <si>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</si>
  <si>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</si>
  <si>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</si>
  <si>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</si>
  <si>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</si>
  <si>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</si>
  <si>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</si>
  <si>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</si>
  <si>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</si>
  <si>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</si>
  <si>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</si>
  <si>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</si>
  <si>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</si>
  <si>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</si>
  <si>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</si>
  <si>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</si>
  <si>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</si>
  <si>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</si>
  <si>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</si>
  <si>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</si>
  <si>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</si>
  <si>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</si>
  <si>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</si>
  <si>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</si>
  <si>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</si>
  <si>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</si>
  <si>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</si>
  <si>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</si>
  <si>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</si>
  <si>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</si>
  <si>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</si>
  <si>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</si>
  <si>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</si>
  <si>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</si>
  <si>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</si>
  <si>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</si>
  <si>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</si>
  <si>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</si>
  <si>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</si>
  <si>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</si>
  <si>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</si>
  <si>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</si>
  <si>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</si>
  <si>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</si>
  <si>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</si>
  <si>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</si>
  <si>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</si>
  <si>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</si>
  <si>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</si>
  <si>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</si>
  <si>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</si>
  <si>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</si>
  <si>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</si>
  <si>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</si>
  <si>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</si>
  <si>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</si>
  <si>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</si>
  <si>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</si>
  <si>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</si>
  <si>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</si>
  <si>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</si>
  <si>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</si>
  <si>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</si>
  <si>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</si>
  <si>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</si>
  <si>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</si>
  <si>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</si>
  <si>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</si>
  <si>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</si>
  <si>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</si>
  <si>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</si>
  <si>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</si>
  <si>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</si>
  <si>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</si>
  <si>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</si>
  <si>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</si>
  <si>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</si>
  <si>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</si>
  <si>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</si>
  <si>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</si>
  <si>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</si>
  <si>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</si>
  <si>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</si>
  <si>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</si>
  <si>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</si>
  <si>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</si>
  <si>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</si>
  <si>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</si>
  <si>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</si>
  <si>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</si>
  <si>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</si>
  <si>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</si>
  <si>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</si>
  <si>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</si>
  <si>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</si>
  <si>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</si>
  <si>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</si>
  <si>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</si>
  <si>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</si>
  <si>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</si>
  <si>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</si>
  <si>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</si>
  <si>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</si>
  <si>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</si>
  <si>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</si>
  <si>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</si>
  <si>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</si>
  <si>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</si>
  <si>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</si>
  <si>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</si>
  <si>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</si>
  <si>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</si>
  <si>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</si>
  <si>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</si>
  <si>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</si>
  <si>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</si>
  <si>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</si>
  <si>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</si>
  <si>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</si>
  <si>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</si>
  <si>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</si>
  <si>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</si>
  <si>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</si>
  <si>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</si>
  <si>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</si>
  <si>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</si>
  <si>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</si>
  <si>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</si>
  <si>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</si>
  <si>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</si>
  <si>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</si>
  <si>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</si>
  <si>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</si>
  <si>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</si>
  <si>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</si>
  <si>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</si>
  <si>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</si>
  <si>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</si>
  <si>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</si>
  <si>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</si>
  <si>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</si>
  <si>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</si>
  <si>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</si>
  <si>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</si>
  <si>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</si>
  <si>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</si>
  <si>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</si>
  <si>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</si>
  <si>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</si>
  <si>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</si>
  <si>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</si>
  <si>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</si>
  <si>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</si>
  <si>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</si>
  <si>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</si>
  <si>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</si>
  <si>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</si>
  <si>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</si>
  <si>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</si>
  <si>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</si>
  <si>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</si>
  <si>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</si>
  <si>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</si>
  <si>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</si>
  <si>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</si>
  <si>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</si>
  <si>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</si>
  <si>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</si>
  <si>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</si>
  <si>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</si>
  <si>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</si>
  <si>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</si>
  <si>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</si>
  <si>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</si>
  <si>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</si>
  <si>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</si>
  <si>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</si>
  <si>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</si>
  <si>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</si>
  <si>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</si>
  <si>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</si>
  <si>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</si>
  <si>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</si>
  <si>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</si>
  <si>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</si>
  <si>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</si>
  <si>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</si>
  <si>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</si>
  <si>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</si>
  <si>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</si>
  <si>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</si>
  <si>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</si>
  <si>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</si>
  <si>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</si>
  <si>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</si>
  <si>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</si>
  <si>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</si>
  <si>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</si>
  <si>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</si>
  <si>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</si>
  <si>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</si>
  <si>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</si>
  <si>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</si>
  <si>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</si>
  <si>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</si>
  <si>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</si>
  <si>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</si>
  <si>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</si>
  <si>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</si>
  <si>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</si>
  <si>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</si>
  <si>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</si>
  <si>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</si>
  <si>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</si>
  <si>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</si>
  <si>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</si>
  <si>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</si>
  <si>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</si>
  <si>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</si>
  <si>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</si>
  <si>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</si>
  <si>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</si>
  <si>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</si>
  <si>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</si>
  <si>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</si>
  <si>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</si>
  <si>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</si>
  <si>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</si>
  <si>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</si>
  <si>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</si>
  <si>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</si>
  <si>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</si>
  <si>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</si>
  <si>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</si>
  <si>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</si>
  <si>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</si>
  <si>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</si>
  <si>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</si>
  <si>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</si>
  <si>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</si>
  <si>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</si>
  <si>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</si>
  <si>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</si>
  <si>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</si>
  <si>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</si>
  <si>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</si>
  <si>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</si>
  <si>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</si>
  <si>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</si>
  <si>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</si>
  <si>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</si>
  <si>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</si>
  <si>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</si>
  <si>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</si>
  <si>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</si>
  <si>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</si>
  <si>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</si>
  <si>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</si>
  <si>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</si>
  <si>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</si>
  <si>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</si>
  <si>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</si>
  <si>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</si>
  <si>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</si>
  <si>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</si>
  <si>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</si>
  <si>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</si>
  <si>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</si>
  <si>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</si>
  <si>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</si>
  <si>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</si>
  <si>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</si>
  <si>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</si>
  <si>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</si>
  <si>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</si>
  <si>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</si>
  <si>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</si>
  <si>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</si>
  <si>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</si>
  <si>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</si>
  <si>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</si>
  <si>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</si>
  <si>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</si>
  <si>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</si>
  <si>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</si>
  <si>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</si>
  <si>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</si>
  <si>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</si>
  <si>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</si>
  <si>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</si>
  <si>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</si>
  <si>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</si>
  <si>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</si>
  <si>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</si>
  <si>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</si>
  <si>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</si>
  <si>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</si>
  <si>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</si>
  <si>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</si>
  <si>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</si>
  <si>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</si>
  <si>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</si>
  <si>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</si>
  <si>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</si>
  <si>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</si>
  <si>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</si>
  <si>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</si>
  <si>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</si>
  <si>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</si>
  <si>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</si>
  <si>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</si>
  <si>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</si>
  <si>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</si>
  <si>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</si>
  <si>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</si>
  <si>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</si>
  <si>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</si>
  <si>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</si>
  <si>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</si>
  <si>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</si>
  <si>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</si>
  <si>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</si>
  <si>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</si>
  <si>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</si>
  <si>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</si>
  <si>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</si>
  <si>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</si>
  <si>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</si>
  <si>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</si>
  <si>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</si>
  <si>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</si>
  <si>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</si>
  <si>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</si>
  <si>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</si>
  <si>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</si>
  <si>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</si>
  <si>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</si>
  <si>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</si>
  <si>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</si>
  <si>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</si>
  <si>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</si>
  <si>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</si>
  <si>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</si>
  <si>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</si>
  <si>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</si>
  <si>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</si>
  <si>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</si>
  <si>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</si>
  <si>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</si>
  <si>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</si>
  <si>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</si>
  <si>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</si>
  <si>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</si>
  <si>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</si>
  <si>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</si>
  <si>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</si>
  <si>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</si>
  <si>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</si>
  <si>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</si>
  <si>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</si>
  <si>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</si>
  <si>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</si>
  <si>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</si>
  <si>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</si>
  <si>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</si>
  <si>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</si>
  <si>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</si>
  <si>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</si>
  <si>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</si>
  <si>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</si>
  <si>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</si>
  <si>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</si>
  <si>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</si>
  <si>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</si>
  <si>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</si>
  <si>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</si>
  <si>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</si>
  <si>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</si>
  <si>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</si>
  <si>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</si>
  <si>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</si>
  <si>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</si>
  <si>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</si>
  <si>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</si>
  <si>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</si>
  <si>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</si>
  <si>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</si>
  <si>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</si>
  <si>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</si>
  <si>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</si>
  <si>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</si>
  <si>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</si>
  <si>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</si>
  <si>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</si>
  <si>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</si>
  <si>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</si>
  <si>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</si>
  <si>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</si>
  <si>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</si>
  <si>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</si>
  <si>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</si>
  <si>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</si>
  <si>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</si>
  <si>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</si>
  <si>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</si>
  <si>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</si>
  <si>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</si>
  <si>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</si>
  <si>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</si>
  <si>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</si>
  <si>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</si>
  <si>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</si>
  <si>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</si>
  <si>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</si>
  <si>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</si>
  <si>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</si>
  <si>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</si>
  <si>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</si>
  <si>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</si>
  <si>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</si>
  <si>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</si>
  <si>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</si>
  <si>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</si>
  <si>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</si>
  <si>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</si>
  <si>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</si>
  <si>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</si>
  <si>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</si>
  <si>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</si>
  <si>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</si>
  <si>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</si>
  <si>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</si>
  <si>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</si>
  <si>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</si>
  <si>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</si>
  <si>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</si>
  <si>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</si>
  <si>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</si>
  <si>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</si>
  <si>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</si>
  <si>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</si>
  <si>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</si>
  <si>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</si>
  <si>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</si>
  <si>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</si>
  <si>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</si>
  <si>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</si>
  <si>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</si>
  <si>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</si>
  <si>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</si>
  <si>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</si>
  <si>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</si>
  <si>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</si>
  <si>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</si>
  <si>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</si>
  <si>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</si>
  <si>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</si>
  <si>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</si>
  <si>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</si>
  <si>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</si>
  <si>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</si>
  <si>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</si>
  <si>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</si>
  <si>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</si>
  <si>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</si>
  <si>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</si>
  <si>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</si>
  <si>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</si>
  <si>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</si>
  <si>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</si>
  <si>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</si>
  <si>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</si>
  <si>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</si>
  <si>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</si>
  <si>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</si>
  <si>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</si>
  <si>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</si>
  <si>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</si>
  <si>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</si>
  <si>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</si>
  <si>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</si>
  <si>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</si>
  <si>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</si>
  <si>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</si>
  <si>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</si>
  <si>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</si>
  <si>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</si>
  <si>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</si>
  <si>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</si>
  <si>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</si>
  <si>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</si>
  <si>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</si>
  <si>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</si>
  <si>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</si>
  <si>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</si>
  <si>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</si>
  <si>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</si>
  <si>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</si>
  <si>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</si>
  <si>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</si>
  <si>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</si>
  <si>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</si>
  <si>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</si>
  <si>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</si>
  <si>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</si>
  <si>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</si>
  <si>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</si>
  <si>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</si>
  <si>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</si>
  <si>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</si>
  <si>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</si>
  <si>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</si>
  <si>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</si>
  <si>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</si>
  <si>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</si>
  <si>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</si>
  <si>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</si>
  <si>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</si>
  <si>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</si>
  <si>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</si>
  <si>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</si>
  <si>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</si>
  <si>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</si>
  <si>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</si>
  <si>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</si>
  <si>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</si>
  <si>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</si>
  <si>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</si>
  <si>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</si>
  <si>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</si>
  <si>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</si>
  <si>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</si>
  <si>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</si>
  <si>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</si>
  <si>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</si>
  <si>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</si>
  <si>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</si>
  <si>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</si>
  <si>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</si>
  <si>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</si>
  <si>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</si>
  <si>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</si>
  <si>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</si>
  <si>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</si>
  <si>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</si>
  <si>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</si>
  <si>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</si>
  <si>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</si>
  <si>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</si>
  <si>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</si>
  <si>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</si>
  <si>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</si>
  <si>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</si>
  <si>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</si>
  <si>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</si>
  <si>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</si>
  <si>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</si>
  <si>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</si>
  <si>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</si>
  <si>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</si>
  <si>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</si>
  <si>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</si>
  <si>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</si>
  <si>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</si>
  <si>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</si>
  <si>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</si>
  <si>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</si>
  <si>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</si>
  <si>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</si>
  <si>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</si>
  <si>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</si>
  <si>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</si>
  <si>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</si>
  <si>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</si>
  <si>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</si>
  <si>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</si>
  <si>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</si>
  <si>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</si>
  <si>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</si>
  <si>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</si>
  <si>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</si>
  <si>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</si>
  <si>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</si>
  <si>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</si>
  <si>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</si>
  <si>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</si>
  <si>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</si>
  <si>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</si>
  <si>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</si>
  <si>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</si>
  <si>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</si>
  <si>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</si>
  <si>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</si>
  <si>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</si>
  <si>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</si>
  <si>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</si>
  <si>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</si>
  <si>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</si>
  <si>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</si>
  <si>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</si>
  <si>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</si>
  <si>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</si>
  <si>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</si>
  <si>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</si>
  <si>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</si>
  <si>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</si>
  <si>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</si>
  <si>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</si>
  <si>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</si>
  <si>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</si>
  <si>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</si>
  <si>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</si>
  <si>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</si>
  <si>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</si>
  <si>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</si>
  <si>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</si>
  <si>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</si>
  <si>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</si>
  <si>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</si>
  <si>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</si>
  <si>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</si>
  <si>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</si>
  <si>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</si>
  <si>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</si>
  <si>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</si>
  <si>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</si>
  <si>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</si>
  <si>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</si>
  <si>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</si>
  <si>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</si>
  <si>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</si>
  <si>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</si>
  <si>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</si>
  <si>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</si>
  <si>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</si>
  <si>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</si>
  <si>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</si>
  <si>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</si>
  <si>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</si>
  <si>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</si>
  <si>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</si>
  <si>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</si>
  <si>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</si>
  <si>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</si>
  <si>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</si>
  <si>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</si>
  <si>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</si>
  <si>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</si>
  <si>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</si>
  <si>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</si>
  <si>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</si>
  <si>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</si>
  <si>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</si>
  <si>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</si>
  <si>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</si>
  <si>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</si>
  <si>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</si>
  <si>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</si>
  <si>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</si>
  <si>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</si>
  <si>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</si>
  <si>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</si>
  <si>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</si>
  <si>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</si>
  <si>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</si>
  <si>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</si>
  <si>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</si>
  <si>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</si>
  <si>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</si>
  <si>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</si>
  <si>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</si>
  <si>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</si>
  <si>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</si>
  <si>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</si>
  <si>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</si>
  <si>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</si>
  <si>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</si>
  <si>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</si>
  <si>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</si>
  <si>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</si>
  <si>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</si>
  <si>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</si>
  <si>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</si>
  <si>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</si>
  <si>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</si>
  <si>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</si>
  <si>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</si>
  <si>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</si>
  <si>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</si>
  <si>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</si>
  <si>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</si>
  <si>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</si>
  <si>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</si>
  <si>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</si>
  <si>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</si>
  <si>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</si>
  <si>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</si>
  <si>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</si>
  <si>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</si>
  <si>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</si>
  <si>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</si>
  <si>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</si>
  <si>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</si>
  <si>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</si>
  <si>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</si>
  <si>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</si>
  <si>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</si>
  <si>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</si>
  <si>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</si>
  <si>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</si>
  <si>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</si>
  <si>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</si>
  <si>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</si>
  <si>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</si>
  <si>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</si>
  <si>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</si>
  <si>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</si>
  <si>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</si>
  <si>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</si>
  <si>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</si>
  <si>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</si>
  <si>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</si>
  <si>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</si>
  <si>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</si>
  <si>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</si>
  <si>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</si>
  <si>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</si>
  <si>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</si>
  <si>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</si>
  <si>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</si>
  <si>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</si>
  <si>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</si>
  <si>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</si>
  <si>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</si>
  <si>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</si>
  <si>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</si>
  <si>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</si>
  <si>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</si>
  <si>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</si>
  <si>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</si>
  <si>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</si>
  <si>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</si>
  <si>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</si>
  <si>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</si>
  <si>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</si>
  <si>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</si>
  <si>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</si>
  <si>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</si>
  <si>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</si>
  <si>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</si>
  <si>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</si>
  <si>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</si>
  <si>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</si>
  <si>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</si>
  <si>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</si>
  <si>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</si>
  <si>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</si>
  <si>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</si>
  <si>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</si>
  <si>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</si>
  <si>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</si>
  <si>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</si>
  <si>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</si>
  <si>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</si>
  <si>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</si>
  <si>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</si>
  <si>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</si>
  <si>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</si>
  <si>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</si>
  <si>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</si>
  <si>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</si>
  <si>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</si>
  <si>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</si>
  <si>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</si>
  <si>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</si>
  <si>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</si>
  <si>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</si>
  <si>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</si>
  <si>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</si>
  <si>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</si>
  <si>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</si>
  <si>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</si>
  <si>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</si>
  <si>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</si>
  <si>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</si>
  <si>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</si>
  <si>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</si>
  <si>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</si>
  <si>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</si>
  <si>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</si>
  <si>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</si>
  <si>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</si>
  <si>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</si>
  <si>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</si>
  <si>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</si>
  <si>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</si>
  <si>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</si>
  <si>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</si>
  <si>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</si>
  <si>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</si>
  <si>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</si>
  <si>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</si>
  <si>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</si>
  <si>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</si>
  <si>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</si>
  <si>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</si>
  <si>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</si>
  <si>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</si>
  <si>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</si>
  <si>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</si>
  <si>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</si>
  <si>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</si>
  <si>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</si>
  <si>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</si>
  <si>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</si>
  <si>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</si>
  <si>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</si>
  <si>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</si>
  <si>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</si>
  <si>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</si>
  <si>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</si>
  <si>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</si>
  <si>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</si>
  <si>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</si>
  <si>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</si>
  <si>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</si>
  <si>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</si>
  <si>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</si>
  <si>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</si>
  <si>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</si>
  <si>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</si>
  <si>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</si>
  <si>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</si>
  <si>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</si>
  <si>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</si>
  <si>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</si>
  <si>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</si>
  <si>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</si>
  <si>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</si>
  <si>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</si>
  <si>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</si>
  <si>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</si>
  <si>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</si>
  <si>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</si>
  <si>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</si>
  <si>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</si>
  <si>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</si>
  <si>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</si>
  <si>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</si>
  <si>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</si>
  <si>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</si>
  <si>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</si>
  <si>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</si>
  <si>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</si>
  <si>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</si>
  <si>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</si>
  <si>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</si>
  <si>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</si>
  <si>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</si>
  <si>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</si>
  <si>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</si>
  <si>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</si>
  <si>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</si>
  <si>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</si>
  <si>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</si>
  <si>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</si>
  <si>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</si>
  <si>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</si>
  <si>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</si>
  <si>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</si>
  <si>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</si>
  <si>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</si>
  <si>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</si>
  <si>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</si>
  <si>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</si>
  <si>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</si>
  <si>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</si>
  <si>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</si>
  <si>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</si>
  <si>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</si>
  <si>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</si>
  <si>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</si>
  <si>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</si>
  <si>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</si>
  <si>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</si>
  <si>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</si>
  <si>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</si>
  <si>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</si>
  <si>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</si>
  <si>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</si>
  <si>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</si>
  <si>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</si>
  <si>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</si>
  <si>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</si>
  <si>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</si>
  <si>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</si>
  <si>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</si>
  <si>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</si>
  <si>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</si>
  <si>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</si>
  <si>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</si>
  <si>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</si>
  <si>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</si>
  <si>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</si>
  <si>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</si>
  <si>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</si>
  <si>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</si>
  <si>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</si>
  <si>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</si>
  <si>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</si>
  <si>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</si>
  <si>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</si>
  <si>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</si>
  <si>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</si>
  <si>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</si>
  <si>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</si>
  <si>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</si>
  <si>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</si>
  <si>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</si>
  <si>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</si>
  <si>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</si>
  <si>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</si>
  <si>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</si>
  <si>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</si>
  <si>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</si>
  <si>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</si>
  <si>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</si>
  <si>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</si>
  <si>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</si>
  <si>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</si>
  <si>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</si>
  <si>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</si>
  <si>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</si>
  <si>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</si>
  <si>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</si>
  <si>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</si>
  <si>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</si>
  <si>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</si>
  <si>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</si>
  <si>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</si>
  <si>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</si>
  <si>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</si>
  <si>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</si>
  <si>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</si>
  <si>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</si>
  <si>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</si>
  <si>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</si>
  <si>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</si>
  <si>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</si>
  <si>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</si>
  <si>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</si>
  <si>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</si>
  <si>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</si>
  <si>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</si>
  <si>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</si>
  <si>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</si>
  <si>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</si>
  <si>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</si>
  <si>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</si>
  <si>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</si>
  <si>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</si>
  <si>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</si>
  <si>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</si>
  <si>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</si>
  <si>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</si>
  <si>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</si>
  <si>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</si>
  <si>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</si>
  <si>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</si>
  <si>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</si>
  <si>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</si>
  <si>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</si>
  <si>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</si>
  <si>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</si>
  <si>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</si>
  <si>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</si>
  <si>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</si>
  <si>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</si>
  <si>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</si>
  <si>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</si>
  <si>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</si>
  <si>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</si>
  <si>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</si>
  <si>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</si>
  <si>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</si>
  <si>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</si>
  <si>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</si>
  <si>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</si>
  <si>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</si>
  <si>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</si>
  <si>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</si>
  <si>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</si>
  <si>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</si>
  <si>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</si>
  <si>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</si>
  <si>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</si>
  <si>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</si>
  <si>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</si>
  <si>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</si>
  <si>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</si>
  <si>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</si>
  <si>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</si>
  <si>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</si>
  <si>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</si>
  <si>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</si>
  <si>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</si>
  <si>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</si>
  <si>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</si>
  <si>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</si>
  <si>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</si>
  <si>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</si>
  <si>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</si>
  <si>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</si>
  <si>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</si>
  <si>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</si>
  <si>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</si>
  <si>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</si>
  <si>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</si>
  <si>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</si>
  <si>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</si>
  <si>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</si>
  <si>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</si>
  <si>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</si>
  <si>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</si>
  <si>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</si>
  <si>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</si>
  <si>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</si>
  <si>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</si>
  <si>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</si>
  <si>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</si>
  <si>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</si>
  <si>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</si>
  <si>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</si>
  <si>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</si>
  <si>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</si>
  <si>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</si>
  <si>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</si>
  <si>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</si>
  <si>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</si>
  <si>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</si>
  <si>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</si>
  <si>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</si>
  <si>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</si>
  <si>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</si>
  <si>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</si>
  <si>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</si>
  <si>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</si>
  <si>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</si>
  <si>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</si>
  <si>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</si>
  <si>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</si>
  <si>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</si>
  <si>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</si>
  <si>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</si>
  <si>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</si>
  <si>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</si>
  <si>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</si>
  <si>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</si>
  <si>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</si>
  <si>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</si>
  <si>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</si>
  <si>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</si>
  <si>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</si>
  <si>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</si>
  <si>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</si>
  <si>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</si>
  <si>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</si>
  <si>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</si>
  <si>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</si>
  <si>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</si>
  <si>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</si>
  <si>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</si>
  <si>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</si>
  <si>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</si>
  <si>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</si>
  <si>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</si>
  <si>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</si>
  <si>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</si>
  <si>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</si>
  <si>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</si>
  <si>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</si>
  <si>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</si>
  <si>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</si>
  <si>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</si>
  <si>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</si>
  <si>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</si>
  <si>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</si>
  <si>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</si>
  <si>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</si>
  <si>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</si>
  <si>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</si>
  <si>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</si>
  <si>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</si>
  <si>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</si>
  <si>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</si>
  <si>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</si>
  <si>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</si>
  <si>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</si>
  <si>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</si>
  <si>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</si>
  <si>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</si>
  <si>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</si>
  <si>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</si>
  <si>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</si>
  <si>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</si>
  <si>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</si>
  <si>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</si>
  <si>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</si>
  <si>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</si>
  <si>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</si>
  <si>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</si>
  <si>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</si>
  <si>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</si>
  <si>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</si>
  <si>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</si>
  <si>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</si>
  <si>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</si>
  <si>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</si>
  <si>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</si>
  <si>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</si>
  <si>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</si>
  <si>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</si>
  <si>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</si>
  <si>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</si>
  <si>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</si>
  <si>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</si>
  <si>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</si>
  <si>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</si>
  <si>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</si>
  <si>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</si>
  <si>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</si>
  <si>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</si>
  <si>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</si>
  <si>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</si>
  <si>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</si>
  <si>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</si>
  <si>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</si>
  <si>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</si>
  <si>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</si>
  <si>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</si>
  <si>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</si>
  <si>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</si>
  <si>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</si>
  <si>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</si>
  <si>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</si>
  <si>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</si>
  <si>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</si>
  <si>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</si>
  <si>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</si>
  <si>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</si>
  <si>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</si>
  <si>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</si>
  <si>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</si>
  <si>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</si>
  <si>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</si>
  <si>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</si>
  <si>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</si>
  <si>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</si>
  <si>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</si>
  <si>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</si>
  <si>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</si>
  <si>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</si>
  <si>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</si>
  <si>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</si>
  <si>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</si>
  <si>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</si>
  <si>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</si>
  <si>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</si>
  <si>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</si>
  <si>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</si>
  <si>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</si>
  <si>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</si>
  <si>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</si>
  <si>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</si>
  <si>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</si>
  <si>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</si>
  <si>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</si>
  <si>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</si>
  <si>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</si>
  <si>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</si>
  <si>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</si>
  <si>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</si>
  <si>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</si>
  <si>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</si>
  <si>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</si>
  <si>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</si>
  <si>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</si>
  <si>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</si>
  <si>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</si>
  <si>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</si>
  <si>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</si>
  <si>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</si>
  <si>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</si>
  <si>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</si>
  <si>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</si>
  <si>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</si>
  <si>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</si>
  <si>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</si>
  <si>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</si>
  <si>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</si>
  <si>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</si>
  <si>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</si>
  <si>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</si>
  <si>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</si>
  <si>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</si>
  <si>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</si>
  <si>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</si>
  <si>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</si>
  <si>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</si>
  <si>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</si>
  <si>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</si>
  <si>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</si>
  <si>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</si>
  <si>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</si>
  <si>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</si>
  <si>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</si>
  <si>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</si>
  <si>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</si>
  <si>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</si>
  <si>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</si>
  <si>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</si>
  <si>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</si>
  <si>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</si>
  <si>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</si>
  <si>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</si>
  <si>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</si>
  <si>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</si>
  <si>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</si>
  <si>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</si>
  <si>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</si>
  <si>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</si>
  <si>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</si>
  <si>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</si>
  <si>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</si>
  <si>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</si>
  <si>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</si>
  <si>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</si>
  <si>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</si>
  <si>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</si>
  <si>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</si>
  <si>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</si>
  <si>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</si>
  <si>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</si>
  <si>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</si>
  <si>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</si>
  <si>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</si>
  <si>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</si>
  <si>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</si>
  <si>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</si>
  <si>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</si>
  <si>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</si>
  <si>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</si>
  <si>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</si>
  <si>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</si>
  <si>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</si>
  <si>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</si>
  <si>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</si>
  <si>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</si>
  <si>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</si>
  <si>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</si>
  <si>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</si>
  <si>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</si>
  <si>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</si>
  <si>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</si>
  <si>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</si>
  <si>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</si>
  <si>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</si>
  <si>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</si>
  <si>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</si>
  <si>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</si>
  <si>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</si>
  <si>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</si>
  <si>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</si>
  <si>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</si>
  <si>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</si>
  <si>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</si>
  <si>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</si>
  <si>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</si>
  <si>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</si>
  <si>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</si>
  <si>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</si>
  <si>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</si>
  <si>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</si>
  <si>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</si>
  <si>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</si>
  <si>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</si>
  <si>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</si>
  <si>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</si>
  <si>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</si>
  <si>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</si>
  <si>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</si>
  <si>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</si>
  <si>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</si>
  <si>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</si>
  <si>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</si>
  <si>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</si>
  <si>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</si>
  <si>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</si>
  <si>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</si>
  <si>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</si>
  <si>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</si>
  <si>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</si>
  <si>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</si>
  <si>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</si>
  <si>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</si>
  <si>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</si>
  <si>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</si>
  <si>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</si>
  <si>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</si>
  <si>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</si>
  <si>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</si>
  <si>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</si>
  <si>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</si>
  <si>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</si>
  <si>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</si>
  <si>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</si>
  <si>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</si>
  <si>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</si>
  <si>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</si>
  <si>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</si>
  <si>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</si>
  <si>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</si>
  <si>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</si>
  <si>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</si>
  <si>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</si>
  <si>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</si>
  <si>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</si>
  <si>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</si>
  <si>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</si>
  <si>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</si>
  <si>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</si>
  <si>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</si>
  <si>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</si>
  <si>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</si>
  <si>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</si>
  <si>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</si>
  <si>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</si>
  <si>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</si>
  <si>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</si>
  <si>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</si>
  <si>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</si>
  <si>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</si>
  <si>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</si>
  <si>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</si>
  <si>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</si>
  <si>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</si>
  <si>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</si>
  <si>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</si>
  <si>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</si>
  <si>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</si>
  <si>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</si>
  <si>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</si>
  <si>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</si>
  <si>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</si>
  <si>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</si>
  <si>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</si>
  <si>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</si>
  <si>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</si>
  <si>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</si>
  <si>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</si>
  <si>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</si>
  <si>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</si>
  <si>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</si>
  <si>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</si>
  <si>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</si>
  <si>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</si>
  <si>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</si>
  <si>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</si>
  <si>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</si>
  <si>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</si>
  <si>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</si>
  <si>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</si>
  <si>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</si>
  <si>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</si>
  <si>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</si>
  <si>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</si>
  <si>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</si>
  <si>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</si>
  <si>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</si>
  <si>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</si>
  <si>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</si>
  <si>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</si>
  <si>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</si>
  <si>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</si>
  <si>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</si>
  <si>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</si>
  <si>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</si>
  <si>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</si>
  <si>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</si>
  <si>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</si>
  <si>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</si>
  <si>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</si>
  <si>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</si>
  <si>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</si>
  <si>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</si>
  <si>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</si>
  <si>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</si>
  <si>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</si>
  <si>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</si>
  <si>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</si>
  <si>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</si>
  <si>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</si>
  <si>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</si>
  <si>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</si>
  <si>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</si>
  <si>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</si>
  <si>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</si>
  <si>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</si>
  <si>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</si>
  <si>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</si>
  <si>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</si>
  <si>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</si>
  <si>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</si>
  <si>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</si>
  <si>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</si>
  <si>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</si>
  <si>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</si>
  <si>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</si>
  <si>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</si>
  <si>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</si>
  <si>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</si>
  <si>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</si>
  <si>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</si>
  <si>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</si>
  <si>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</si>
  <si>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</si>
  <si>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</si>
  <si>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</si>
  <si>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</si>
  <si>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</si>
  <si>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</si>
  <si>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</si>
  <si>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</si>
  <si>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</si>
  <si>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</si>
  <si>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</si>
  <si>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</si>
  <si>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</si>
  <si>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</si>
  <si>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</si>
  <si>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</si>
  <si>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</si>
  <si>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</si>
  <si>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</si>
  <si>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</si>
  <si>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</si>
  <si>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</si>
  <si>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</si>
  <si>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</si>
  <si>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</si>
  <si>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</si>
  <si>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</si>
  <si>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</si>
  <si>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</si>
  <si>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</si>
  <si>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</si>
  <si>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</si>
  <si>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</si>
  <si>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</si>
  <si>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</si>
  <si>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</si>
  <si>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</si>
  <si>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</si>
  <si>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</si>
  <si>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</si>
  <si>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</si>
  <si>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</si>
  <si>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</si>
  <si>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</si>
  <si>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</si>
  <si>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</si>
  <si>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</si>
  <si>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</si>
  <si>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</si>
  <si>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</si>
  <si>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</si>
  <si>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</si>
  <si>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</si>
  <si>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</si>
  <si>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</si>
  <si>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</si>
  <si>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</si>
  <si>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</si>
  <si>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</si>
  <si>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</si>
  <si>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</si>
  <si>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</si>
  <si>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</si>
  <si>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</si>
  <si>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</si>
  <si>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</si>
  <si>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</si>
  <si>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</si>
  <si>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</si>
  <si>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</si>
  <si>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</si>
  <si>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</si>
  <si>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</si>
  <si>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</si>
  <si>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</si>
  <si>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</si>
  <si>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</si>
  <si>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</si>
  <si>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</si>
  <si>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</si>
  <si>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</si>
  <si>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</si>
  <si>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</si>
  <si>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</si>
  <si>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</si>
  <si>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</si>
  <si>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</si>
  <si>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</si>
  <si>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</si>
  <si>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</si>
  <si>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</si>
  <si>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</si>
  <si>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</si>
  <si>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</si>
  <si>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</si>
  <si>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</si>
  <si>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</si>
  <si>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</si>
  <si>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</si>
  <si>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</si>
  <si>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</si>
  <si>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</si>
  <si>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</si>
  <si>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</si>
  <si>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</si>
  <si>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</si>
  <si>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</si>
  <si>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</si>
  <si>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</si>
  <si>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</si>
  <si>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</si>
  <si>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</si>
  <si>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</si>
  <si>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</si>
  <si>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</si>
  <si>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</si>
  <si>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</si>
  <si>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</si>
  <si>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</si>
  <si>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</si>
  <si>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</si>
  <si>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</si>
  <si>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</si>
  <si>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</si>
  <si>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</si>
  <si>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</si>
  <si>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</si>
  <si>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</si>
  <si>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</si>
  <si>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</si>
  <si>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</si>
  <si>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</si>
  <si>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</si>
  <si>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</si>
  <si>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</si>
  <si>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</si>
  <si>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</si>
  <si>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</si>
  <si>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</si>
  <si>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</si>
  <si>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</si>
  <si>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</si>
  <si>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</si>
  <si>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</si>
  <si>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</si>
  <si>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</si>
  <si>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</si>
  <si>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</si>
  <si>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</si>
  <si>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</si>
  <si>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</si>
  <si>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</si>
  <si>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</si>
  <si>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</si>
  <si>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</si>
  <si>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</si>
  <si>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</si>
  <si>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</si>
  <si>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</si>
  <si>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</si>
  <si>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</si>
  <si>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</si>
  <si>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</si>
  <si>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</si>
  <si>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</si>
  <si>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</si>
  <si>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</si>
  <si>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</si>
  <si>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</si>
  <si>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</si>
  <si>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</si>
  <si>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</si>
  <si>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</si>
  <si>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</si>
  <si>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</si>
  <si>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</si>
  <si>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</si>
  <si>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</si>
  <si>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</si>
  <si>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</si>
  <si>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</si>
  <si>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</si>
  <si>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</si>
  <si>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</si>
  <si>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</si>
  <si>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</si>
  <si>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</si>
  <si>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</si>
  <si>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</si>
  <si>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</si>
  <si>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</si>
  <si>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</si>
  <si>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</si>
  <si>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</si>
  <si>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</si>
  <si>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</si>
  <si>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</si>
  <si>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</si>
  <si>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</si>
  <si>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</si>
  <si>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</si>
  <si>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</si>
  <si>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</si>
  <si>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</si>
  <si>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</si>
  <si>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</si>
  <si>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</si>
  <si>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</si>
  <si>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</si>
  <si>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</si>
  <si>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</si>
  <si>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</si>
  <si>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</si>
  <si>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</si>
  <si>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</si>
  <si>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</si>
  <si>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</si>
  <si>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</si>
  <si>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</si>
  <si>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</si>
  <si>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</si>
  <si>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</si>
  <si>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</si>
  <si>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</si>
  <si>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</si>
  <si>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</si>
  <si>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</si>
  <si>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</si>
  <si>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</si>
  <si>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</si>
  <si>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</si>
  <si>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</si>
  <si>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</si>
  <si>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</si>
  <si>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</si>
  <si>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</si>
  <si>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</si>
  <si>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</si>
  <si>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</si>
  <si>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</si>
  <si>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</si>
  <si>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</si>
  <si>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</si>
  <si>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</si>
  <si>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</si>
  <si>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</si>
  <si>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</si>
  <si>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</si>
  <si>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</si>
  <si>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</si>
  <si>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</si>
  <si>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</si>
  <si>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</si>
  <si>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</si>
  <si>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</si>
  <si>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</si>
  <si>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</si>
  <si>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</si>
  <si>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</si>
  <si>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</si>
  <si>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</si>
  <si>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</si>
  <si>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</si>
  <si>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</si>
  <si>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</si>
  <si>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</si>
  <si>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</si>
  <si>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</si>
  <si>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</si>
  <si>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</si>
  <si>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</si>
  <si>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</si>
  <si>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</si>
  <si>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</si>
  <si>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</si>
  <si>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</si>
  <si>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</si>
  <si>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</si>
  <si>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</si>
  <si>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</si>
  <si>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</si>
  <si>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</si>
  <si>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</si>
  <si>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</si>
  <si>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</si>
  <si>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</si>
  <si>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</si>
  <si>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</si>
  <si>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</si>
  <si>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</si>
  <si>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</si>
  <si>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</si>
  <si>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</si>
  <si>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</si>
  <si>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</si>
  <si>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</si>
  <si>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</si>
  <si>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</si>
  <si>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</si>
  <si>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</si>
  <si>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</si>
  <si>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</si>
  <si>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</si>
  <si>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</si>
  <si>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</si>
  <si>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</si>
  <si>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</si>
  <si>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</si>
  <si>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</si>
  <si>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</si>
  <si>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</si>
  <si>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</si>
  <si>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</si>
  <si>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</si>
  <si>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</si>
  <si>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</si>
  <si>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</si>
  <si>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</si>
  <si>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</si>
  <si>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</si>
  <si>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</si>
  <si>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</si>
  <si>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</si>
  <si>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</si>
  <si>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</si>
  <si>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</si>
  <si>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</si>
  <si>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</si>
  <si>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</si>
  <si>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</si>
  <si>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</si>
  <si>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</si>
  <si>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</si>
  <si>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</si>
  <si>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</si>
  <si>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</si>
  <si>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</si>
  <si>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</si>
  <si>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</si>
  <si>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</si>
  <si>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</si>
  <si>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</si>
  <si>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</si>
  <si>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</si>
  <si>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</si>
  <si>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</si>
  <si>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</si>
  <si>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</si>
  <si>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</si>
  <si>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</si>
  <si>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</si>
  <si>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</si>
  <si>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</si>
  <si>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</si>
  <si>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</si>
  <si>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</si>
  <si>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</si>
  <si>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</si>
  <si>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</si>
  <si>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</si>
  <si>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</si>
  <si>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</si>
  <si>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</si>
  <si>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</si>
  <si>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</si>
  <si>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</si>
  <si>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</si>
  <si>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</si>
  <si>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</si>
  <si>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</si>
  <si>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</si>
  <si>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</si>
  <si>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</si>
  <si>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</si>
  <si>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</si>
  <si>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</si>
  <si>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</si>
  <si>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</si>
  <si>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</si>
  <si>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</si>
  <si>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</si>
  <si>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</si>
  <si>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</si>
  <si>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</si>
  <si>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</si>
  <si>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</si>
  <si>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</si>
  <si>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</si>
  <si>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</si>
  <si>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</si>
  <si>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</si>
  <si>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</si>
  <si>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</si>
  <si>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</si>
  <si>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</si>
  <si>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</si>
  <si>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</si>
  <si>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</si>
  <si>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</si>
  <si>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</si>
  <si>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</si>
  <si>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</si>
  <si>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</si>
  <si>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</si>
  <si>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</si>
  <si>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</si>
  <si>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</si>
  <si>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</si>
  <si>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</si>
  <si>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</si>
  <si>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</si>
  <si>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</si>
  <si>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</si>
  <si>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</si>
  <si>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</si>
  <si>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</si>
  <si>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</si>
  <si>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</si>
  <si>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</si>
  <si>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</si>
  <si>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</si>
  <si>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</si>
  <si>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</si>
  <si>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</si>
  <si>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</si>
  <si>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</si>
  <si>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</si>
  <si>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</si>
  <si>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</si>
  <si>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</si>
  <si>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</si>
  <si>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</si>
  <si>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</si>
  <si>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</si>
  <si>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</si>
  <si>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</si>
  <si>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</si>
  <si>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</si>
  <si>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</si>
  <si>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</si>
  <si>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</si>
  <si>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</si>
  <si>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</si>
  <si>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</si>
  <si>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</si>
  <si>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</si>
  <si>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</si>
  <si>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</si>
  <si>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</si>
  <si>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</si>
  <si>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</si>
  <si>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</si>
  <si>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</si>
  <si>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</si>
  <si>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</si>
  <si>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</si>
  <si>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</si>
  <si>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</si>
  <si>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</si>
  <si>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</si>
  <si>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</si>
  <si>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</si>
  <si>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</si>
  <si>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</si>
  <si>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</si>
  <si>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</si>
  <si>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</si>
  <si>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</si>
  <si>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</si>
  <si>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</si>
  <si>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</si>
  <si>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</si>
  <si>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</si>
  <si>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</si>
  <si>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</si>
  <si>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</si>
  <si>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</si>
  <si>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</si>
  <si>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</si>
  <si>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</si>
  <si>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</si>
  <si>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</si>
  <si>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</si>
  <si>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</si>
  <si>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</si>
  <si>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</si>
  <si>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</si>
  <si>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</si>
  <si>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</si>
  <si>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</si>
  <si>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</si>
  <si>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</si>
  <si>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</si>
  <si>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</si>
  <si>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</si>
  <si>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</si>
  <si>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</si>
  <si>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</si>
  <si>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</si>
  <si>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</si>
  <si>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</si>
  <si>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</si>
  <si>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</si>
  <si>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</si>
  <si>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</si>
  <si>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</si>
  <si>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</si>
  <si>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</si>
  <si>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</si>
  <si>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</si>
  <si>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</si>
  <si>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</si>
  <si>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</si>
  <si>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</si>
  <si>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</si>
  <si>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</si>
  <si>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</si>
  <si>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</si>
  <si>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</si>
  <si>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</si>
  <si>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</si>
  <si>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</si>
  <si>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</si>
  <si>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</si>
  <si>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</si>
  <si>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</si>
  <si>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</si>
  <si>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</si>
  <si>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</si>
  <si>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</si>
  <si>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</si>
  <si>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</si>
  <si>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</si>
  <si>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</si>
  <si>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</si>
  <si>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</si>
  <si>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</si>
  <si>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</si>
  <si>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</si>
  <si>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</si>
  <si>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</si>
  <si>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</si>
  <si>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</si>
  <si>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</si>
  <si>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</si>
  <si>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</si>
  <si>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</si>
  <si>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</si>
  <si>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</si>
  <si>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</si>
  <si>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</si>
  <si>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</si>
  <si>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</si>
  <si>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</si>
  <si>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</si>
  <si>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</si>
  <si>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</si>
  <si>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</si>
  <si>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</si>
  <si>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</si>
  <si>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</si>
  <si>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</si>
  <si>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</si>
  <si>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</si>
  <si>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</si>
  <si>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</si>
  <si>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</si>
  <si>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</si>
  <si>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</si>
  <si>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</si>
  <si>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</si>
  <si>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</si>
  <si>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</si>
  <si>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</si>
  <si>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</si>
  <si>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</si>
  <si>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</si>
  <si>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</si>
  <si>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</si>
  <si>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</si>
  <si>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</si>
  <si>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</si>
  <si>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</si>
  <si>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</si>
  <si>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</si>
  <si>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</si>
  <si>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</si>
  <si>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</si>
  <si>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</si>
  <si>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</si>
  <si>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</si>
  <si>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</si>
  <si>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</si>
  <si>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</si>
  <si>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</si>
  <si>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</si>
  <si>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</si>
  <si>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</si>
  <si>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</si>
  <si>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</si>
  <si>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</si>
  <si>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</si>
  <si>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</si>
  <si>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</si>
  <si>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</si>
  <si>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</si>
  <si>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</si>
  <si>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</si>
  <si>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</si>
  <si>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</si>
  <si>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</si>
  <si>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</si>
  <si>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</si>
  <si>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</si>
  <si>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</si>
  <si>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</si>
  <si>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</si>
  <si>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</si>
  <si>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</si>
  <si>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</si>
  <si>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</si>
  <si>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</si>
  <si>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</si>
  <si>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</si>
  <si>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</si>
  <si>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</si>
  <si>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</si>
  <si>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</si>
  <si>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</si>
  <si>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</si>
  <si>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</si>
  <si>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</si>
  <si>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</si>
  <si>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</si>
  <si>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</si>
  <si>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</si>
  <si>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</si>
  <si>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</si>
  <si>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</si>
  <si>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</si>
  <si>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</si>
  <si>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</si>
  <si>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</si>
  <si>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</si>
  <si>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</si>
  <si>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</si>
  <si>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</si>
  <si>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</si>
  <si>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</si>
  <si>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</si>
  <si>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</si>
  <si>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</si>
  <si>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</si>
  <si>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</si>
  <si>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</si>
  <si>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</si>
  <si>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</si>
  <si>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</si>
  <si>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</si>
  <si>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</si>
  <si>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</si>
  <si>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</si>
  <si>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</si>
  <si>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</si>
  <si>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</si>
  <si>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</si>
  <si>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</si>
  <si>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</si>
  <si>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</si>
  <si>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</si>
  <si>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</si>
  <si>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</si>
  <si>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</si>
  <si>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</si>
  <si>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</si>
  <si>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</si>
  <si>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</si>
  <si>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</si>
  <si>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</si>
  <si>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</si>
  <si>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</si>
  <si>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</si>
  <si>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</si>
  <si>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</si>
  <si>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</si>
  <si>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</si>
  <si>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</si>
  <si>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</si>
  <si>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</si>
  <si>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</si>
  <si>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</si>
  <si>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</si>
  <si>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</si>
  <si>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</si>
  <si>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</si>
  <si>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</si>
  <si>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</si>
  <si>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</si>
  <si>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</si>
  <si>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</si>
  <si>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</si>
  <si>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</si>
  <si>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</si>
  <si>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</si>
  <si>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</si>
  <si>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</si>
  <si>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</si>
  <si>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</si>
  <si>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</si>
  <si>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</si>
  <si>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</si>
  <si>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</si>
  <si>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</si>
  <si>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</si>
  <si>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</si>
  <si>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</si>
  <si>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</si>
  <si>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</si>
  <si>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</si>
  <si>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</si>
  <si>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</si>
  <si>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</si>
  <si>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</si>
  <si>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</si>
  <si>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</si>
  <si>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</si>
  <si>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</si>
  <si>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</si>
  <si>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</si>
  <si>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</si>
  <si>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</si>
  <si>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</si>
  <si>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</si>
  <si>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</si>
  <si>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</si>
  <si>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</si>
  <si>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</si>
  <si>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</si>
  <si>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</si>
  <si>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</si>
  <si>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</si>
  <si>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</si>
  <si>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</si>
  <si>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</si>
  <si>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</si>
  <si>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</si>
  <si>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</si>
  <si>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</si>
  <si>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</si>
  <si>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</si>
  <si>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</si>
  <si>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</si>
  <si>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</si>
  <si>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</si>
  <si>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</si>
  <si>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</si>
  <si>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</si>
  <si>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</si>
  <si>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</si>
  <si>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</si>
  <si>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</si>
  <si>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</si>
  <si>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</si>
  <si>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</si>
  <si>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</si>
  <si>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</si>
  <si>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</si>
  <si>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</si>
  <si>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</si>
  <si>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</si>
  <si>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</si>
  <si>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</si>
  <si>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</si>
  <si>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</si>
  <si>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</si>
  <si>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</si>
  <si>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</si>
  <si>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</si>
  <si>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</si>
  <si>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</si>
  <si>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</si>
  <si>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</si>
  <si>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</si>
  <si>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</si>
  <si>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</si>
  <si>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</si>
  <si>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</si>
  <si>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</si>
  <si>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</si>
  <si>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</si>
  <si>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</si>
  <si>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</si>
  <si>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</si>
  <si>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</si>
  <si>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</si>
  <si>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</si>
  <si>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</si>
  <si>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</si>
  <si>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</si>
  <si>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</si>
  <si>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</si>
  <si>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</si>
  <si>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</si>
  <si>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</si>
  <si>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</si>
  <si>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</si>
  <si>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</si>
  <si>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</si>
  <si>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</si>
  <si>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</si>
  <si>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</si>
  <si>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</si>
  <si>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</si>
  <si>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</si>
  <si>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</si>
  <si>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</si>
  <si>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</si>
  <si>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</si>
  <si>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</si>
  <si>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</si>
  <si>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</si>
  <si>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</si>
  <si>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</si>
  <si>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</si>
  <si>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</si>
  <si>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</si>
  <si>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</si>
  <si>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</si>
  <si>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</si>
  <si>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</si>
  <si>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</si>
  <si>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</si>
  <si>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</si>
  <si>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</si>
  <si>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</si>
  <si>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</si>
  <si>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</si>
  <si>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</si>
  <si>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</si>
  <si>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</si>
  <si>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</si>
  <si>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</si>
  <si>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</si>
  <si>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</si>
  <si>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</si>
  <si>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</si>
  <si>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</si>
  <si>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</si>
  <si>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</si>
  <si>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</si>
  <si>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</si>
  <si>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</si>
  <si>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</si>
  <si>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</si>
  <si>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</si>
  <si>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</si>
  <si>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</si>
  <si>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</si>
  <si>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</si>
  <si>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</si>
  <si>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</si>
  <si>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</si>
  <si>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</si>
  <si>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</si>
  <si>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</si>
  <si>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</si>
  <si>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</si>
  <si>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</si>
  <si>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</si>
  <si>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</si>
  <si>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</si>
  <si>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</si>
  <si>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</si>
  <si>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</si>
  <si>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</si>
  <si>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</si>
  <si>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</si>
  <si>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</si>
  <si>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</si>
  <si>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</si>
  <si>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</si>
  <si>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</si>
  <si>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</si>
  <si>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</si>
  <si>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</si>
  <si>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</si>
  <si>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</si>
  <si>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</si>
  <si>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</si>
  <si>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</si>
  <si>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</si>
  <si>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</si>
  <si>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</si>
  <si>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</si>
  <si>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</si>
  <si>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</si>
  <si>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</si>
  <si>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</si>
  <si>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</si>
  <si>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</si>
  <si>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</si>
  <si>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</si>
  <si>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</si>
  <si>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</si>
  <si>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</si>
  <si>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</si>
  <si>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</si>
  <si>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</si>
  <si>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</si>
  <si>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</si>
  <si>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</si>
  <si>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</si>
  <si>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</si>
  <si>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</si>
  <si>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</si>
  <si>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</si>
  <si>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</si>
  <si>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</si>
  <si>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</si>
  <si>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</si>
  <si>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</si>
  <si>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</si>
  <si>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</si>
  <si>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</si>
  <si>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</si>
  <si>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</si>
  <si>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</si>
  <si>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</si>
  <si>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</si>
  <si>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</si>
  <si>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</si>
  <si>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</si>
  <si>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</si>
  <si>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</si>
  <si>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</si>
  <si>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</si>
  <si>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</si>
  <si>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</si>
  <si>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</si>
  <si>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</si>
  <si>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</si>
  <si>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</si>
  <si>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</si>
  <si>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</si>
  <si>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</si>
  <si>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</si>
  <si>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</si>
  <si>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</si>
  <si>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</si>
  <si>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</si>
  <si>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</si>
  <si>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</si>
  <si>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</si>
  <si>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</si>
  <si>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</si>
  <si>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</si>
  <si>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</si>
  <si>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</si>
  <si>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</si>
  <si>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</si>
  <si>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</si>
  <si>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</si>
  <si>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</si>
  <si>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</si>
  <si>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</si>
  <si>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</si>
  <si>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</si>
  <si>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</si>
  <si>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</si>
  <si>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</si>
  <si>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</si>
  <si>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</si>
  <si>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</si>
  <si>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</si>
  <si>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</si>
  <si>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</si>
  <si>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</si>
  <si>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</si>
  <si>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</si>
  <si>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</si>
  <si>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</si>
  <si>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</si>
  <si>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</si>
  <si>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</si>
  <si>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</si>
  <si>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</si>
  <si>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</si>
  <si>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</si>
  <si>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</si>
  <si>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</si>
  <si>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</si>
  <si>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</si>
  <si>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</si>
  <si>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</si>
  <si>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</si>
  <si>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</si>
  <si>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</si>
  <si>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</si>
  <si>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</si>
  <si>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</si>
  <si>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</si>
  <si>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</si>
  <si>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</si>
  <si>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</si>
  <si>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</si>
  <si>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</si>
  <si>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</si>
  <si>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</si>
  <si>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</si>
  <si>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</si>
  <si>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</si>
  <si>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</si>
  <si>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</si>
  <si>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</si>
  <si>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</si>
  <si>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</si>
  <si>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</si>
  <si>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</si>
  <si>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</si>
  <si>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</si>
  <si>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</si>
  <si>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</si>
  <si>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</si>
  <si>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</si>
  <si>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</si>
  <si>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</si>
  <si>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</si>
  <si>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</si>
  <si>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</si>
  <si>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</si>
  <si>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</si>
  <si>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</si>
  <si>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</si>
  <si>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</si>
  <si>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</si>
  <si>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</si>
  <si>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</si>
  <si>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</si>
  <si>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</si>
  <si>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</si>
  <si>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</si>
  <si>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</si>
  <si>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</si>
  <si>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</si>
  <si>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</si>
  <si>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</si>
  <si>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</si>
  <si>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</si>
  <si>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</si>
  <si>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</si>
  <si>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</si>
  <si>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</si>
  <si>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</si>
  <si>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</si>
  <si>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</si>
  <si>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</si>
  <si>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</si>
  <si>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</si>
  <si>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</si>
  <si>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</si>
  <si>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</si>
  <si>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</si>
  <si>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</si>
  <si>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</si>
  <si>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</si>
  <si>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</si>
  <si>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</si>
  <si>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</si>
  <si>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</si>
  <si>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</si>
  <si>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</si>
  <si>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</si>
  <si>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</si>
  <si>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</si>
  <si>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</si>
  <si>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</si>
  <si>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</si>
  <si>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</si>
  <si>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</si>
  <si>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</si>
  <si>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</si>
  <si>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</si>
  <si>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</si>
  <si>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</si>
  <si>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</si>
  <si>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</si>
  <si>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</si>
  <si>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</si>
  <si>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</si>
  <si>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</si>
  <si>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</si>
  <si>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</si>
  <si>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</si>
  <si>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</si>
  <si>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</si>
  <si>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</si>
  <si>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</si>
  <si>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</si>
  <si>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</si>
  <si>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</si>
  <si>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</si>
  <si>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</si>
  <si>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</si>
  <si>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</si>
  <si>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</si>
  <si>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</si>
  <si>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</si>
  <si>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</si>
  <si>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</si>
  <si>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</si>
  <si>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</si>
  <si>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</si>
  <si>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</si>
  <si>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</si>
  <si>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</si>
  <si>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</si>
  <si>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</si>
  <si>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</si>
  <si>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</si>
  <si>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</si>
  <si>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</si>
  <si>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</si>
  <si>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</si>
  <si>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</si>
  <si>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</si>
  <si>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</si>
  <si>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</si>
  <si>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</si>
  <si>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</si>
  <si>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</si>
  <si>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</si>
  <si>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</si>
  <si>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</si>
  <si>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</si>
  <si>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</si>
  <si>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</si>
  <si>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</si>
  <si>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</si>
  <si>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</si>
  <si>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</si>
  <si>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</si>
  <si>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</si>
  <si>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</si>
  <si>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</si>
  <si>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</si>
  <si>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</si>
  <si>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</si>
  <si>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</si>
  <si>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</si>
  <si>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</si>
  <si>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</si>
  <si>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</si>
  <si>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</si>
  <si>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</si>
  <si>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</si>
  <si>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</si>
  <si>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</si>
  <si>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</si>
  <si>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</si>
  <si>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</si>
  <si>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</si>
  <si>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</si>
  <si>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</si>
  <si>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</si>
  <si>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</si>
  <si>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</si>
  <si>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</si>
  <si>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</si>
  <si>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</si>
  <si>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</si>
  <si>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</si>
  <si>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</si>
  <si>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</si>
  <si>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</si>
  <si>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</si>
  <si>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</si>
  <si>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</si>
  <si>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</si>
  <si>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</si>
  <si>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</si>
  <si>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</si>
  <si>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</si>
  <si>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</si>
  <si>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</si>
  <si>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</si>
  <si>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</si>
  <si>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</si>
  <si>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</si>
  <si>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</si>
  <si>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</si>
  <si>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</si>
  <si>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</si>
  <si>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</si>
  <si>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</si>
  <si>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</si>
  <si>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</si>
  <si>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</si>
  <si>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</si>
  <si>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</si>
  <si>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</si>
  <si>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</si>
  <si>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</si>
  <si>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</si>
  <si>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</si>
  <si>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</si>
  <si>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</si>
  <si>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</si>
  <si>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</si>
  <si>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</si>
  <si>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</si>
  <si>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</si>
  <si>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</si>
  <si>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</si>
  <si>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</si>
  <si>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</si>
  <si>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</si>
  <si>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</si>
  <si>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</si>
  <si>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</si>
  <si>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</si>
  <si>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</si>
  <si>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</si>
  <si>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</si>
  <si>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</si>
  <si>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</si>
  <si>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</si>
  <si>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</si>
  <si>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</si>
  <si>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</si>
  <si>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</si>
  <si>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</si>
  <si>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</si>
  <si>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</si>
  <si>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</si>
  <si>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</si>
  <si>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</si>
  <si>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</si>
  <si>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</si>
  <si>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</si>
  <si>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</si>
  <si>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</si>
  <si>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</si>
  <si>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</si>
  <si>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</si>
  <si>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</si>
  <si>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</si>
  <si>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</si>
  <si>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</si>
  <si>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</si>
  <si>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</si>
  <si>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</si>
  <si>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</si>
  <si>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</si>
  <si>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</si>
  <si>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</si>
  <si>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</si>
  <si>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</si>
  <si>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</si>
  <si>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</si>
  <si>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</si>
  <si>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</si>
  <si>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</si>
  <si>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</si>
  <si>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</si>
  <si>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</si>
  <si>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</si>
  <si>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</si>
  <si>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</si>
  <si>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</si>
  <si>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</si>
  <si>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</si>
  <si>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</si>
  <si>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</si>
  <si>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</si>
  <si>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</si>
  <si>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</si>
  <si>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</si>
  <si>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</si>
  <si>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</si>
  <si>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</si>
  <si>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</si>
  <si>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</si>
  <si>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</si>
  <si>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</si>
  <si>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</si>
  <si>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</si>
  <si>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</si>
  <si>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</si>
  <si>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</si>
  <si>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</si>
  <si>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</si>
  <si>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</si>
  <si>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</si>
  <si>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</si>
  <si>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</si>
  <si>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</si>
  <si>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</si>
  <si>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</si>
  <si>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</si>
  <si>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</si>
  <si>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</si>
  <si>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</si>
  <si>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</si>
  <si>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</si>
  <si>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</si>
  <si>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</si>
  <si>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</si>
  <si>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</si>
  <si>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</si>
  <si>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</si>
  <si>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</si>
  <si>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</si>
  <si>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</si>
  <si>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</si>
  <si>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</si>
  <si>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</si>
  <si>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</si>
  <si>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</si>
  <si>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</si>
  <si>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</si>
  <si>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</si>
  <si>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</si>
  <si>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</si>
  <si>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</si>
  <si>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</si>
  <si>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</si>
  <si>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</si>
  <si>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</si>
  <si>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</si>
  <si>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</si>
  <si>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</si>
  <si>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</si>
  <si>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</si>
  <si>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</si>
  <si>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</si>
  <si>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</si>
  <si>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</si>
  <si>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</si>
  <si>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</si>
  <si>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</si>
  <si>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</si>
  <si>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</si>
  <si>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</si>
  <si>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</si>
  <si>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</si>
  <si>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</si>
  <si>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</si>
  <si>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</si>
  <si>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</si>
  <si>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</si>
  <si>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</si>
  <si>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</si>
  <si>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</si>
  <si>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</si>
  <si>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</si>
  <si>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</si>
  <si>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</si>
  <si>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</si>
  <si>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</si>
  <si>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</si>
  <si>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</si>
  <si>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</si>
  <si>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</si>
  <si>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</si>
  <si>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</si>
  <si>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</si>
  <si>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</si>
  <si>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</si>
  <si>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</si>
  <si>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</si>
  <si>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</si>
  <si>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</si>
  <si>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</si>
  <si>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</si>
  <si>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</si>
  <si>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</si>
  <si>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</si>
  <si>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</si>
  <si>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</si>
  <si>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</si>
  <si>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</si>
  <si>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</si>
  <si>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</si>
  <si>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</si>
  <si>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</si>
  <si>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</si>
  <si>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</si>
  <si>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</si>
  <si>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</si>
  <si>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</si>
  <si>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</si>
  <si>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</si>
  <si>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</si>
  <si>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</si>
  <si>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</si>
  <si>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</si>
  <si>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</si>
  <si>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</si>
  <si>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</si>
  <si>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</si>
  <si>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</si>
  <si>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</si>
  <si>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</si>
  <si>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</si>
  <si>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</si>
  <si>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</si>
  <si>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</si>
  <si>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</si>
  <si>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</si>
  <si>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</si>
  <si>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</si>
  <si>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</si>
  <si>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</si>
  <si>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</si>
  <si>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</si>
  <si>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</si>
  <si>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</si>
  <si>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</si>
  <si>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</si>
  <si>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</si>
  <si>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</si>
  <si>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</si>
  <si>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</si>
  <si>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</si>
  <si>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</si>
  <si>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</si>
  <si>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</si>
  <si>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</si>
  <si>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</si>
  <si>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</si>
  <si>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</si>
  <si>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</si>
  <si>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</si>
  <si>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</si>
  <si>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</si>
  <si>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</si>
  <si>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</si>
  <si>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</si>
  <si>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</si>
  <si>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</si>
  <si>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</si>
  <si>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</si>
  <si>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</si>
  <si>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</si>
  <si>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</si>
  <si>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</si>
  <si>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</si>
  <si>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</si>
  <si>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</si>
  <si>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</si>
  <si>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</si>
  <si>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</si>
  <si>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</si>
  <si>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</si>
  <si>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</si>
  <si>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</si>
  <si>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</si>
  <si>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</si>
  <si>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</si>
  <si>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</si>
  <si>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</si>
  <si>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</si>
  <si>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</si>
  <si>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</si>
  <si>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</si>
  <si>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</si>
  <si>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</si>
  <si>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</si>
  <si>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</si>
  <si>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</si>
  <si>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</si>
  <si>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</si>
  <si>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</si>
  <si>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</si>
  <si>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</si>
  <si>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</si>
  <si>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</si>
  <si>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</si>
  <si>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</si>
  <si>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</si>
  <si>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</si>
  <si>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</si>
  <si>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</si>
  <si>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</si>
  <si>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</si>
  <si>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</si>
  <si>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</si>
  <si>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</si>
  <si>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</si>
  <si>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</si>
  <si>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</si>
  <si>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</si>
  <si>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</si>
  <si>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</si>
  <si>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</si>
  <si>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</si>
  <si>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</si>
  <si>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</si>
  <si>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</si>
  <si>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</si>
  <si>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</si>
  <si>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</si>
  <si>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</si>
  <si>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</si>
  <si>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</si>
  <si>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</si>
  <si>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</si>
  <si>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</si>
  <si>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</si>
  <si>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</si>
  <si>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</si>
  <si>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</si>
  <si>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</si>
  <si>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</si>
  <si>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</si>
  <si>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</si>
  <si>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</si>
  <si>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</si>
  <si>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</si>
  <si>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</si>
  <si>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</si>
  <si>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</si>
  <si>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</si>
  <si>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</si>
  <si>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</si>
  <si>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</si>
  <si>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</si>
  <si>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</si>
  <si>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</si>
  <si>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</si>
  <si>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</si>
  <si>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</si>
  <si>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</si>
  <si>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</si>
  <si>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</si>
  <si>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</si>
  <si>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</si>
  <si>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</si>
  <si>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</si>
  <si>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</si>
  <si>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</si>
  <si>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</si>
  <si>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</si>
  <si>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</si>
  <si>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</si>
  <si>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</si>
  <si>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</si>
  <si>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</si>
  <si>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</si>
  <si>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</si>
  <si>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</si>
  <si>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</si>
  <si>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</si>
  <si>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</si>
  <si>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</si>
  <si>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</si>
  <si>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</si>
  <si>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</si>
  <si>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</si>
  <si>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</si>
  <si>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</si>
  <si>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</si>
  <si>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</si>
  <si>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</si>
  <si>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</si>
  <si>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</si>
  <si>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</si>
  <si>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</si>
  <si>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</si>
  <si>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</si>
  <si>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</si>
  <si>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</si>
  <si>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</si>
  <si>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</si>
  <si>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</si>
  <si>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</si>
  <si>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</si>
  <si>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</si>
  <si>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</si>
  <si>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</si>
  <si>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</si>
  <si>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</si>
  <si>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</si>
  <si>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</si>
  <si>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</si>
  <si>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</si>
  <si>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</si>
  <si>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</si>
  <si>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</si>
  <si>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</si>
  <si>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</si>
  <si>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</si>
  <si>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</si>
  <si>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</si>
  <si>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</si>
  <si>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</si>
  <si>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</si>
  <si>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</si>
  <si>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</si>
  <si>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</si>
  <si>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</si>
  <si>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</si>
  <si>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</si>
  <si>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</si>
  <si>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</si>
  <si>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</si>
  <si>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</si>
  <si>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</si>
  <si>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</si>
  <si>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</si>
  <si>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</si>
  <si>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</si>
  <si>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</si>
  <si>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</si>
  <si>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</si>
  <si>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</si>
  <si>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</si>
  <si>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</si>
  <si>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</si>
  <si>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</si>
  <si>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</si>
  <si>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</si>
  <si>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</si>
  <si>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</si>
  <si>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</si>
  <si>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</si>
  <si>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</si>
  <si>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</si>
  <si>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</si>
  <si>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</si>
  <si>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</si>
  <si>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</si>
  <si>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</si>
  <si>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</si>
  <si>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</si>
  <si>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</si>
  <si>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</si>
  <si>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</si>
  <si>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</si>
  <si>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</si>
  <si>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</si>
  <si>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</si>
  <si>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</si>
  <si>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</si>
  <si>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</si>
  <si>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</si>
  <si>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</si>
  <si>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</si>
  <si>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</si>
  <si>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</si>
  <si>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</si>
  <si>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</si>
  <si>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</si>
  <si>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</si>
  <si>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</si>
  <si>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</si>
  <si>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</si>
  <si>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</si>
  <si>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</si>
  <si>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</si>
  <si>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</si>
  <si>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</si>
  <si>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</si>
  <si>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</si>
  <si>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</si>
  <si>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</si>
  <si>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</si>
  <si>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</si>
  <si>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</si>
  <si>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</si>
  <si>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</si>
  <si>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</si>
  <si>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</si>
  <si>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</si>
  <si>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</si>
  <si>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</si>
  <si>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</si>
  <si>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</si>
  <si>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</si>
  <si>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</si>
  <si>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</si>
  <si>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</si>
  <si>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</si>
  <si>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</si>
  <si>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</si>
  <si>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</si>
  <si>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</si>
  <si>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</si>
  <si>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</si>
  <si>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</si>
  <si>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</si>
  <si>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</si>
  <si>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</si>
  <si>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</si>
  <si>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</si>
  <si>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</si>
  <si>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</si>
  <si>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</si>
  <si>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</si>
  <si>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</si>
  <si>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</si>
  <si>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</si>
  <si>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</si>
  <si>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</si>
  <si>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</si>
  <si>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</si>
  <si>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</si>
  <si>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</si>
  <si>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</si>
  <si>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</si>
  <si>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</si>
  <si>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</si>
  <si>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</si>
  <si>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</si>
  <si>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</si>
  <si>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</si>
  <si>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</si>
  <si>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</si>
  <si>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</si>
  <si>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</si>
  <si>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</si>
  <si>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</si>
  <si>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</si>
  <si>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</si>
  <si>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</si>
  <si>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</si>
  <si>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</si>
  <si>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</si>
  <si>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</si>
  <si>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</si>
  <si>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</si>
  <si>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</si>
  <si>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</si>
  <si>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</si>
  <si>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</si>
  <si>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</si>
  <si>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</si>
  <si>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</si>
  <si>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</si>
  <si>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</si>
  <si>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</si>
  <si>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</si>
  <si>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</si>
  <si>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</si>
  <si>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</si>
  <si>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</si>
  <si>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</si>
  <si>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</si>
  <si>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</si>
  <si>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</si>
  <si>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</si>
  <si>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</si>
  <si>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</si>
  <si>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</si>
  <si>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</si>
  <si>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</si>
  <si>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</si>
  <si>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</si>
  <si>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</si>
  <si>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</si>
  <si>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</si>
  <si>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</si>
  <si>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</si>
  <si>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</si>
  <si>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</si>
  <si>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</si>
  <si>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</si>
  <si>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</si>
  <si>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</si>
  <si>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</si>
  <si>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</si>
  <si>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</si>
  <si>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</si>
  <si>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</si>
  <si>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</si>
  <si>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</si>
  <si>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</si>
  <si>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</si>
  <si>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</si>
  <si>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</si>
  <si>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</si>
  <si>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</si>
  <si>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</si>
  <si>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</si>
  <si>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</si>
  <si>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</si>
  <si>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</si>
  <si>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</si>
  <si>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</si>
  <si>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</si>
  <si>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</si>
  <si>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</si>
  <si>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</si>
  <si>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</si>
  <si>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</si>
  <si>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</si>
  <si>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</si>
  <si>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</si>
  <si>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</si>
  <si>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</si>
  <si>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</si>
  <si>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</si>
  <si>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</si>
  <si>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</si>
  <si>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</si>
  <si>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</si>
  <si>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</si>
  <si>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</si>
  <si>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</si>
  <si>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</si>
  <si>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</si>
  <si>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</si>
  <si>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</si>
  <si>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</si>
  <si>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</si>
  <si>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</si>
  <si>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</si>
  <si>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</si>
  <si>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</si>
  <si>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</si>
  <si>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</si>
  <si>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</si>
  <si>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</si>
  <si>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</si>
  <si>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</si>
  <si>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</si>
  <si>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</si>
  <si>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</si>
  <si>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</si>
  <si>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</si>
  <si>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</si>
  <si>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</si>
  <si>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</si>
  <si>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</si>
  <si>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</si>
  <si>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</si>
  <si>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</si>
  <si>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</si>
  <si>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</si>
  <si>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</si>
  <si>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</si>
  <si>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</si>
  <si>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</si>
  <si>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</si>
  <si>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</si>
  <si>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</si>
  <si>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</si>
  <si>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</si>
  <si>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</si>
  <si>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</si>
  <si>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</si>
  <si>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</si>
  <si>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</si>
  <si>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</si>
  <si>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</si>
  <si>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</si>
  <si>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</si>
  <si>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</si>
  <si>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</si>
  <si>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</si>
  <si>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</si>
  <si>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</si>
  <si>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</si>
  <si>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</si>
  <si>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</si>
  <si>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</si>
  <si>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</si>
  <si>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</si>
  <si>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</si>
  <si>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</si>
  <si>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</si>
  <si>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</si>
  <si>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</si>
  <si>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</si>
  <si>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</si>
  <si>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</si>
  <si>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</si>
  <si>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</si>
  <si>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</si>
  <si>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</si>
  <si>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</si>
  <si>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</si>
  <si>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</si>
  <si>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</si>
  <si>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</si>
  <si>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</si>
  <si>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</si>
  <si>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</si>
  <si>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</si>
  <si>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</si>
  <si>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</si>
  <si>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</si>
  <si>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</si>
  <si>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</si>
  <si>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</si>
  <si>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</si>
  <si>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</si>
  <si>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</si>
  <si>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</si>
  <si>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</si>
  <si>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</si>
  <si>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</si>
  <si>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</si>
  <si>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</si>
  <si>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</si>
  <si>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</si>
  <si>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</si>
  <si>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</si>
  <si>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</si>
  <si>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</si>
  <si>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</si>
  <si>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</si>
  <si>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</si>
  <si>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</si>
  <si>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</si>
  <si>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</si>
  <si>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</si>
  <si>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</si>
  <si>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</si>
  <si>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</si>
  <si>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</si>
  <si>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</si>
  <si>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</si>
  <si>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</si>
  <si>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</si>
  <si>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</si>
  <si>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</si>
  <si>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</si>
  <si>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</si>
  <si>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</si>
  <si>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</si>
  <si>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</si>
  <si>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</si>
  <si>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</si>
  <si>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</si>
  <si>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</si>
  <si>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</si>
  <si>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</si>
  <si>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</si>
  <si>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</si>
  <si>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</si>
  <si>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</si>
  <si>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</si>
  <si>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</si>
  <si>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</si>
  <si>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</si>
  <si>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</si>
  <si>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</si>
  <si>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</si>
  <si>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</si>
  <si>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</si>
  <si>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</si>
  <si>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</si>
  <si>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</si>
  <si>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</si>
  <si>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</si>
  <si>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</si>
  <si>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</si>
  <si>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</si>
  <si>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</si>
  <si>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</si>
  <si>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</si>
  <si>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</si>
  <si>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</si>
  <si>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</si>
  <si>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</si>
  <si>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</si>
  <si>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</si>
  <si>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</si>
  <si>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</si>
  <si>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</si>
  <si>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</si>
  <si>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</si>
  <si>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</si>
  <si>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</si>
  <si>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</si>
  <si>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</si>
  <si>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</si>
  <si>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</si>
  <si>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</si>
  <si>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</si>
  <si>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</si>
  <si>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</si>
  <si>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</si>
  <si>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</si>
  <si>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</si>
  <si>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</si>
  <si>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</si>
  <si>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</si>
  <si>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</si>
  <si>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</si>
  <si>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</si>
  <si>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</si>
  <si>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</si>
  <si>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</si>
  <si>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</si>
  <si>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</si>
  <si>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</si>
  <si>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</si>
  <si>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</si>
  <si>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</si>
  <si>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</si>
  <si>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</si>
  <si>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</si>
  <si>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</si>
  <si>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</si>
  <si>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</si>
  <si>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</si>
  <si>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</si>
  <si>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</si>
  <si>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</si>
  <si>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</si>
  <si>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</si>
  <si>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</si>
  <si>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</si>
  <si>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</si>
  <si>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</si>
  <si>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</si>
  <si>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</si>
  <si>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</si>
  <si>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</si>
  <si>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</si>
  <si>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</si>
  <si>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</si>
  <si>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</si>
  <si>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</si>
  <si>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</si>
  <si>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</si>
  <si>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</si>
  <si>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</si>
  <si>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</si>
  <si>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</si>
  <si>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</si>
  <si>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</si>
  <si>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</si>
  <si>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</si>
  <si>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</si>
  <si>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</si>
  <si>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</si>
  <si>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</si>
  <si>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</si>
  <si>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</si>
  <si>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</si>
  <si>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</si>
  <si>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</si>
  <si>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</si>
  <si>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</si>
  <si>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</si>
  <si>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</si>
  <si>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</si>
  <si>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</si>
  <si>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</si>
  <si>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</si>
  <si>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</si>
  <si>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</si>
  <si>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</si>
  <si>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</si>
  <si>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</si>
  <si>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</si>
  <si>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</si>
  <si>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</si>
  <si>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</si>
  <si>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</si>
  <si>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</si>
  <si>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</si>
  <si>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</si>
  <si>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</si>
  <si>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</si>
  <si>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</si>
  <si>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</si>
  <si>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</si>
  <si>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</si>
  <si>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</si>
  <si>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</si>
  <si>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</si>
  <si>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</si>
  <si>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</si>
  <si>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</si>
  <si>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</si>
  <si>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</si>
  <si>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</si>
  <si>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</si>
  <si>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</si>
  <si>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</si>
  <si>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</si>
  <si>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</si>
  <si>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</si>
  <si>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</si>
  <si>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</si>
  <si>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</si>
  <si>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</si>
  <si>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</si>
  <si>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</si>
  <si>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</si>
  <si>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</si>
  <si>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</si>
  <si>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</si>
  <si>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</si>
  <si>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</si>
  <si>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</si>
  <si>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</si>
  <si>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</si>
  <si>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</si>
  <si>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</si>
  <si>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</si>
  <si>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</si>
  <si>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</si>
  <si>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</si>
  <si>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</si>
  <si>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</si>
  <si>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</si>
  <si>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</si>
  <si>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</si>
  <si>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</si>
  <si>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</si>
  <si>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</si>
  <si>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</si>
  <si>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</si>
  <si>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</si>
  <si>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</si>
  <si>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</si>
  <si>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</si>
  <si>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</si>
  <si>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</si>
  <si>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</si>
  <si>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</si>
  <si>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</si>
  <si>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</si>
  <si>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</si>
  <si>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</si>
  <si>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</si>
  <si>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</si>
  <si>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</si>
  <si>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</si>
  <si>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</si>
  <si>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</si>
  <si>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</si>
  <si>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</si>
  <si>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</si>
  <si>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</si>
  <si>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</si>
  <si>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</si>
  <si>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</si>
  <si>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</si>
  <si>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</si>
  <si>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</si>
  <si>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</si>
  <si>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</si>
  <si>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</si>
  <si>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</si>
  <si>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</si>
  <si>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</si>
  <si>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</si>
  <si>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</si>
  <si>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</si>
  <si>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</si>
  <si>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</si>
  <si>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</si>
  <si>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</si>
  <si>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</si>
  <si>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</si>
  <si>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</si>
  <si>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</si>
  <si>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</si>
  <si>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</si>
  <si>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</si>
  <si>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</si>
  <si>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</si>
  <si>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</si>
  <si>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</si>
  <si>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</si>
  <si>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</si>
  <si>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</si>
  <si>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</si>
  <si>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</si>
  <si>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</si>
  <si>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</si>
  <si>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</si>
  <si>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</si>
  <si>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</si>
  <si>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</si>
  <si>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</si>
  <si>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</si>
  <si>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</si>
  <si>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</si>
  <si>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</si>
  <si>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</si>
  <si>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</si>
  <si>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</si>
  <si>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</si>
  <si>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</si>
  <si>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</si>
  <si>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</si>
  <si>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</si>
  <si>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</si>
  <si>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</si>
  <si>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</si>
  <si>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</si>
  <si>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</si>
  <si>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</si>
  <si>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</si>
  <si>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</si>
  <si>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</si>
  <si>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</si>
  <si>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</si>
  <si>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</si>
  <si>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</si>
  <si>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</si>
  <si>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</si>
  <si>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</si>
  <si>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</si>
  <si>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</si>
  <si>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</si>
  <si>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</si>
  <si>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</si>
  <si>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</si>
  <si>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</si>
  <si>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</si>
  <si>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</si>
  <si>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</si>
  <si>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</si>
  <si>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</si>
  <si>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</si>
  <si>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</si>
  <si>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</si>
  <si>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</si>
  <si>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</si>
  <si>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</si>
  <si>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</si>
  <si>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</si>
  <si>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</si>
  <si>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</si>
  <si>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</si>
  <si>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</si>
  <si>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</si>
  <si>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</si>
  <si>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</si>
  <si>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</si>
  <si>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</si>
  <si>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</si>
  <si>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</si>
  <si>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</si>
  <si>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</si>
  <si>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</si>
  <si>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</si>
  <si>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</si>
  <si>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</si>
  <si>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</si>
  <si>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</si>
  <si>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</si>
  <si>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</si>
  <si>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</si>
  <si>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</si>
  <si>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</si>
  <si>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</si>
  <si>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</si>
  <si>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</si>
  <si>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</si>
  <si>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</si>
  <si>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</si>
  <si>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</si>
  <si>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</si>
  <si>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</si>
  <si>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</si>
  <si>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</si>
  <si>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</si>
  <si>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</si>
  <si>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</si>
  <si>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</si>
  <si>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</si>
  <si>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</si>
  <si>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</si>
  <si>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</si>
  <si>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</si>
  <si>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</si>
  <si>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</si>
  <si>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</si>
  <si>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</si>
  <si>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</si>
  <si>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</si>
  <si>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</si>
  <si>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</si>
  <si>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</si>
  <si>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</si>
  <si>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</si>
  <si>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</si>
  <si>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</si>
  <si>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</si>
  <si>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</si>
  <si>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</si>
  <si>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</si>
  <si>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</si>
  <si>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</si>
  <si>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</si>
  <si>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</si>
  <si>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</si>
  <si>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</si>
  <si>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</si>
  <si>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</si>
  <si>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</si>
  <si>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</si>
  <si>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</si>
  <si>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</si>
  <si>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</si>
  <si>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</si>
  <si>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</si>
  <si>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</si>
  <si>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</si>
  <si>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</si>
  <si>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</si>
  <si>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</si>
  <si>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</si>
  <si>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</si>
  <si>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</si>
  <si>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</si>
  <si>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</si>
  <si>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</si>
  <si>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</si>
  <si>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</si>
  <si>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</si>
  <si>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</si>
  <si>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</si>
  <si>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</si>
  <si>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</si>
  <si>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</si>
  <si>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</si>
  <si>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</si>
  <si>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</si>
  <si>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</si>
  <si>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</si>
  <si>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</si>
  <si>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</si>
  <si>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</si>
  <si>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</si>
  <si>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</si>
  <si>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</si>
  <si>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</si>
  <si>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</si>
  <si>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</si>
  <si>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</si>
  <si>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</si>
  <si>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</si>
  <si>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</si>
  <si>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</si>
  <si>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</si>
  <si>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</si>
  <si>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</si>
  <si>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</si>
  <si>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</si>
  <si>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</si>
  <si>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</si>
  <si>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</si>
  <si>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</si>
  <si>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</si>
  <si>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</si>
  <si>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</si>
  <si>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</si>
  <si>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</si>
  <si>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</si>
  <si>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</si>
  <si>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</si>
  <si>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</si>
  <si>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</si>
  <si>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</si>
  <si>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</si>
  <si>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</si>
  <si>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</si>
  <si>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</si>
  <si>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</si>
  <si>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</si>
  <si>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</si>
  <si>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</si>
  <si>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</si>
  <si>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</si>
  <si>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</si>
  <si>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</si>
  <si>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</si>
  <si>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</si>
  <si>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</si>
  <si>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</si>
  <si>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</si>
  <si>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</si>
  <si>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</si>
  <si>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</si>
  <si>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</si>
  <si>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</si>
  <si>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</si>
  <si>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</si>
  <si>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</si>
  <si>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</si>
  <si>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</si>
  <si>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</si>
  <si>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</si>
  <si>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</si>
  <si>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</si>
  <si>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</si>
  <si>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</si>
  <si>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</si>
  <si>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</si>
  <si>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</si>
  <si>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</si>
  <si>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</si>
  <si>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</si>
  <si>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</si>
  <si>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</si>
  <si>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</si>
  <si>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</si>
  <si>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</si>
  <si>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</si>
  <si>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</si>
  <si>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</si>
  <si>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</si>
  <si>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</si>
  <si>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</si>
  <si>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</si>
  <si>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</si>
  <si>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</si>
  <si>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</si>
  <si>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</si>
  <si>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</si>
  <si>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</si>
  <si>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</si>
  <si>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</si>
  <si>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</si>
  <si>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</si>
  <si>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</si>
  <si>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</si>
  <si>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</si>
  <si>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</si>
  <si>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</si>
  <si>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</si>
  <si>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</si>
  <si>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</si>
  <si>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</si>
  <si>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</si>
  <si>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</si>
  <si>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</si>
  <si>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</si>
  <si>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</si>
  <si>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</si>
  <si>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</si>
  <si>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</si>
  <si>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</si>
  <si>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</si>
  <si>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</si>
  <si>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</si>
  <si>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</si>
  <si>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</si>
  <si>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</si>
  <si>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</si>
  <si>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</si>
  <si>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</si>
  <si>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</si>
  <si>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</si>
  <si>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</si>
  <si>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</si>
  <si>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</si>
  <si>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</si>
  <si>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</si>
  <si>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</si>
  <si>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</si>
  <si>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</si>
  <si>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</si>
  <si>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</si>
  <si>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</si>
  <si>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</si>
  <si>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</si>
  <si>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</si>
  <si>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</si>
  <si>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</si>
  <si>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</si>
  <si>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</si>
  <si>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</si>
  <si>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</si>
  <si>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</si>
  <si>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</si>
  <si>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</si>
  <si>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</si>
  <si>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</si>
  <si>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</si>
  <si>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</si>
  <si>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</si>
  <si>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</si>
  <si>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</si>
  <si>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</si>
  <si>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</si>
  <si>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</si>
  <si>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</si>
  <si>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</si>
  <si>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</si>
  <si>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</si>
  <si>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</si>
  <si>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</si>
  <si>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</si>
  <si>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</si>
  <si>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</si>
  <si>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</si>
  <si>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</si>
  <si>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</si>
  <si>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</si>
  <si>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</si>
  <si>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</si>
  <si>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</si>
  <si>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</si>
  <si>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</si>
  <si>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</si>
  <si>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</si>
  <si>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</si>
  <si>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</si>
  <si>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</si>
  <si>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</si>
  <si>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</si>
  <si>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</si>
  <si>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</si>
  <si>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</si>
  <si>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</si>
  <si>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</si>
  <si>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</si>
  <si>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</si>
  <si>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</si>
  <si>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</si>
  <si>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</si>
  <si>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</si>
  <si>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</si>
  <si>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</si>
  <si>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</si>
  <si>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</si>
  <si>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</si>
  <si>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</si>
  <si>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</si>
  <si>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</si>
  <si>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</si>
  <si>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</si>
  <si>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</si>
  <si>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</si>
  <si>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</si>
  <si>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</si>
  <si>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</si>
  <si>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</si>
  <si>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</si>
  <si>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</si>
  <si>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</si>
  <si>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</si>
  <si>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</si>
  <si>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</si>
  <si>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</si>
  <si>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</si>
  <si>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</si>
  <si>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</si>
  <si>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</si>
  <si>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</si>
  <si>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</si>
  <si>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</si>
  <si>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</si>
  <si>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</si>
  <si>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</si>
  <si>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</si>
  <si>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</si>
  <si>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</si>
  <si>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</si>
  <si>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</si>
  <si>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</si>
  <si>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</si>
  <si>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</si>
  <si>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</si>
  <si>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</si>
  <si>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</si>
  <si>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</si>
  <si>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</si>
  <si>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</si>
  <si>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</si>
  <si>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</si>
  <si>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</si>
  <si>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</si>
  <si>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</si>
  <si>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</si>
  <si>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</si>
  <si>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</si>
  <si>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</si>
  <si>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</si>
  <si>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</si>
  <si>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</si>
  <si>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</si>
  <si>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</si>
  <si>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</si>
  <si>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</si>
  <si>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</si>
  <si>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</si>
  <si>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</si>
  <si>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</si>
  <si>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</si>
  <si>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</si>
  <si>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</si>
  <si>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</si>
  <si>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</si>
  <si>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</si>
  <si>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</si>
  <si>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</si>
  <si>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</si>
  <si>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</si>
  <si>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</si>
  <si>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</si>
  <si>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</si>
  <si>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</si>
  <si>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</si>
  <si>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</si>
  <si>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</si>
  <si>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</si>
  <si>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</si>
  <si>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</si>
  <si>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</si>
  <si>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</si>
  <si>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</si>
  <si>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</si>
  <si>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</si>
  <si>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</si>
  <si>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</si>
  <si>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</si>
  <si>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</si>
  <si>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</si>
  <si>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</si>
  <si>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</si>
  <si>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</si>
  <si>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</si>
  <si>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</si>
  <si>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</si>
  <si>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</si>
  <si>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</si>
  <si>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</si>
  <si>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</si>
  <si>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</si>
  <si>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</si>
  <si>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</si>
  <si>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</si>
  <si>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</si>
  <si>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</si>
  <si>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</si>
  <si>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</si>
  <si>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</si>
  <si>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</si>
  <si>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</si>
  <si>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</si>
  <si>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</si>
  <si>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</si>
  <si>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</si>
  <si>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</si>
  <si>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</si>
  <si>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</si>
  <si>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</si>
  <si>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</si>
  <si>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</si>
  <si>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</si>
  <si>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</si>
  <si>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</si>
  <si>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</si>
  <si>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</si>
  <si>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</si>
  <si>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</si>
  <si>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</si>
  <si>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</si>
  <si>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</si>
  <si>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</si>
  <si>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</si>
  <si>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</si>
  <si>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</si>
  <si>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</si>
  <si>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</si>
  <si>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</si>
  <si>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</si>
  <si>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</si>
  <si>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</si>
  <si>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</si>
  <si>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</si>
  <si>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</si>
  <si>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</si>
  <si>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</si>
  <si>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</si>
  <si>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</si>
  <si>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</si>
  <si>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</si>
  <si>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</si>
  <si>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</si>
  <si>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</si>
  <si>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</si>
  <si>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</si>
  <si>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</si>
  <si>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</si>
  <si>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</si>
  <si>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</si>
  <si>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</si>
  <si>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</si>
  <si>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</si>
  <si>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</si>
  <si>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</si>
  <si>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</si>
  <si>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</si>
  <si>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</si>
  <si>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</si>
  <si>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</si>
  <si>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</si>
  <si>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</si>
  <si>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</si>
  <si>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</si>
  <si>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</si>
  <si>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</si>
  <si>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</si>
  <si>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</si>
  <si>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</si>
  <si>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</si>
  <si>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</si>
  <si>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</si>
  <si>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</si>
  <si>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</si>
  <si>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</si>
  <si>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</si>
  <si>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</si>
  <si>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</si>
  <si>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</si>
  <si>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</si>
  <si>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</si>
  <si>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</si>
  <si>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</si>
  <si>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</si>
  <si>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</si>
  <si>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</si>
  <si>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</si>
  <si>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</si>
  <si>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</si>
  <si>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</si>
  <si>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</si>
  <si>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</si>
  <si>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</si>
  <si>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</si>
  <si>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</si>
  <si>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</si>
  <si>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</si>
  <si>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</si>
  <si>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</si>
  <si>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</si>
  <si>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</si>
  <si>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</si>
  <si>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</si>
  <si>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</si>
  <si>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</si>
  <si>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</si>
  <si>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</si>
  <si>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</si>
  <si>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</si>
  <si>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</si>
  <si>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</si>
  <si>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</si>
  <si>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</si>
  <si>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</si>
  <si>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</si>
  <si>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</si>
  <si>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</si>
  <si>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</si>
  <si>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</si>
  <si>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</si>
  <si>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</si>
  <si>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</si>
  <si>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</si>
  <si>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</si>
  <si>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</si>
  <si>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</si>
  <si>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</si>
  <si>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</si>
  <si>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</si>
  <si>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</si>
  <si>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</si>
  <si>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</si>
  <si>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</si>
  <si>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</si>
  <si>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</si>
  <si>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</si>
  <si>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</si>
  <si>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</si>
  <si>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</si>
  <si>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</si>
  <si>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</si>
  <si>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</si>
  <si>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</si>
  <si>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</si>
  <si>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</si>
  <si>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</si>
  <si>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</si>
  <si>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</si>
  <si>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</si>
  <si>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</si>
  <si>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</si>
  <si>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</si>
  <si>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</si>
  <si>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</si>
  <si>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</si>
  <si>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</si>
  <si>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</si>
  <si>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</si>
  <si>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</si>
  <si>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</si>
  <si>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</si>
  <si>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</si>
  <si>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</si>
  <si>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</si>
  <si>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</si>
  <si>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</si>
  <si>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</si>
  <si>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</si>
  <si>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</si>
  <si>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</si>
  <si>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</si>
  <si>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</si>
  <si>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</si>
  <si>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</si>
  <si>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</si>
  <si>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</si>
  <si>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</si>
  <si>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</si>
  <si>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</si>
  <si>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</si>
  <si>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</si>
  <si>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</si>
  <si>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</si>
  <si>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</si>
  <si>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</si>
  <si>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</si>
  <si>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</si>
  <si>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</si>
  <si>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</si>
  <si>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</si>
  <si>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</si>
  <si>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</si>
  <si>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</si>
  <si>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</si>
  <si>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</si>
  <si>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</si>
  <si>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</si>
  <si>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</si>
  <si>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</si>
  <si>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</si>
  <si>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</si>
  <si>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</si>
  <si>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</si>
  <si>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</si>
  <si>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</si>
  <si>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</si>
  <si>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</si>
  <si>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</si>
  <si>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</si>
  <si>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</si>
  <si>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</si>
  <si>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</si>
  <si>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</si>
  <si>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</si>
  <si>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</si>
  <si>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</si>
  <si>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</si>
  <si>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</si>
  <si>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</si>
  <si>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</si>
  <si>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</si>
  <si>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</si>
  <si>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</si>
  <si>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</si>
  <si>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</si>
  <si>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</si>
  <si>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</si>
  <si>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</si>
  <si>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</si>
  <si>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</si>
  <si>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</si>
  <si>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</si>
  <si>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</si>
  <si>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</si>
  <si>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</si>
  <si>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</si>
  <si>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</si>
  <si>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</si>
  <si>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</si>
  <si>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</si>
  <si>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</si>
  <si>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</si>
  <si>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</si>
  <si>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</si>
  <si>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</si>
  <si>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</si>
  <si>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</si>
  <si>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</si>
  <si>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</si>
  <si>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</si>
  <si>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</si>
  <si>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</si>
  <si>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</si>
  <si>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</si>
  <si>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</si>
  <si>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</si>
  <si>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</si>
  <si>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</si>
  <si>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</si>
  <si>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</si>
  <si>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</si>
  <si>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</si>
  <si>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</si>
  <si>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</si>
  <si>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</si>
  <si>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</si>
  <si>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</si>
  <si>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</si>
  <si>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</si>
  <si>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</si>
  <si>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</si>
  <si>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</si>
  <si>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</si>
  <si>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</si>
  <si>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</si>
  <si>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</si>
  <si>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</si>
  <si>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</si>
  <si>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</si>
  <si>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</si>
  <si>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</si>
  <si>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</si>
  <si>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</si>
  <si>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</si>
  <si>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</si>
  <si>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</si>
  <si>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</si>
  <si>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</si>
  <si>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</si>
  <si>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</si>
  <si>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</si>
  <si>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</si>
  <si>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</si>
  <si>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</si>
  <si>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</si>
  <si>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</si>
  <si>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</si>
  <si>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</si>
  <si>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</si>
  <si>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</si>
  <si>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</si>
  <si>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</si>
  <si>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</si>
  <si>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</si>
  <si>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</si>
  <si>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</si>
  <si>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</si>
  <si>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</si>
  <si>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</si>
  <si>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</si>
  <si>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</si>
  <si>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</si>
  <si>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</si>
  <si>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</si>
  <si>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</si>
  <si>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</si>
  <si>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</si>
  <si>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</si>
  <si>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</si>
  <si>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</si>
  <si>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</si>
  <si>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</si>
  <si>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</si>
  <si>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</si>
  <si>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</si>
  <si>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</si>
  <si>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</si>
  <si>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</si>
  <si>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</si>
  <si>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</si>
  <si>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</si>
  <si>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</si>
  <si>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</si>
  <si>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</si>
  <si>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</si>
  <si>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</si>
  <si>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</si>
  <si>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</si>
  <si>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</si>
  <si>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</si>
  <si>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</si>
  <si>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</si>
  <si>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</si>
  <si>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</si>
  <si>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</si>
  <si>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</si>
  <si>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</si>
  <si>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</si>
  <si>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</si>
  <si>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</si>
  <si>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</si>
  <si>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</si>
  <si>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</si>
  <si>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</si>
  <si>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</si>
  <si>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</si>
  <si>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</si>
  <si>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</si>
  <si>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</si>
  <si>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</si>
  <si>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</si>
  <si>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</si>
  <si>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</si>
  <si>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</si>
  <si>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</si>
  <si>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</si>
  <si>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</si>
  <si>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</si>
  <si>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</si>
  <si>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</si>
  <si>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</si>
  <si>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</si>
  <si>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</si>
  <si>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</si>
  <si>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</si>
  <si>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</si>
  <si>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</si>
  <si>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</si>
  <si>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</si>
  <si>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</si>
  <si>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</si>
  <si>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</si>
  <si>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</si>
  <si>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</si>
  <si>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</si>
  <si>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</si>
  <si>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</si>
  <si>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</si>
  <si>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</si>
  <si>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</si>
  <si>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</si>
  <si>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</si>
  <si>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</si>
  <si>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</si>
  <si>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</si>
  <si>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</si>
  <si>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</si>
  <si>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</si>
  <si>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</si>
  <si>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</si>
  <si>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</si>
  <si>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</si>
  <si>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</si>
  <si>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</si>
  <si>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</si>
  <si>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</si>
  <si>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</si>
  <si>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</si>
  <si>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</si>
  <si>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</si>
  <si>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</si>
  <si>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</si>
  <si>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</si>
  <si>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</si>
  <si>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</si>
  <si>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</si>
  <si>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</si>
  <si>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</si>
  <si>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</si>
  <si>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</si>
  <si>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</si>
  <si>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</si>
  <si>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</si>
  <si>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</si>
  <si>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</si>
  <si>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</si>
  <si>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</si>
  <si>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</si>
  <si>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</si>
  <si>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</si>
  <si>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</si>
  <si>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</si>
  <si>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</si>
  <si>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</si>
  <si>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</si>
  <si>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</si>
  <si>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</si>
  <si>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</si>
  <si>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</si>
  <si>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</si>
  <si>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</si>
  <si>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</si>
  <si>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</si>
  <si>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</si>
  <si>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</si>
  <si>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</si>
  <si>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</si>
  <si>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</si>
  <si>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</si>
  <si>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</si>
  <si>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</si>
  <si>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</si>
  <si>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</si>
  <si>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</si>
  <si>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</si>
  <si>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</si>
  <si>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</si>
  <si>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</si>
  <si>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</si>
  <si>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</si>
  <si>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</si>
  <si>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</si>
  <si>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</si>
  <si>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</si>
  <si>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</si>
  <si>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</si>
  <si>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</si>
  <si>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</si>
  <si>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</si>
  <si>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</si>
  <si>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</si>
  <si>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</si>
  <si>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</si>
  <si>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</si>
  <si>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</si>
  <si>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</si>
  <si>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</si>
  <si>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</si>
  <si>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</si>
  <si>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</si>
  <si>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</si>
  <si>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</si>
  <si>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</si>
  <si>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</si>
  <si>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</si>
  <si>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</si>
  <si>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</si>
  <si>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</si>
  <si>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</si>
  <si>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</si>
  <si>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</si>
  <si>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</si>
  <si>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</si>
  <si>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</si>
  <si>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</si>
  <si>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</si>
  <si>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</si>
  <si>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</si>
  <si>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</si>
  <si>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</si>
  <si>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</si>
  <si>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</si>
  <si>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</si>
  <si>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</si>
  <si>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</si>
  <si>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</si>
  <si>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</si>
  <si>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</si>
  <si>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</si>
  <si>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</si>
  <si>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</si>
  <si>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</si>
  <si>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</si>
  <si>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</si>
  <si>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</si>
  <si>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</si>
  <si>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</si>
  <si>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</si>
  <si>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</si>
  <si>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</si>
  <si>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</si>
  <si>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</si>
  <si>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</si>
  <si>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</si>
  <si>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</si>
  <si>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</si>
  <si>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</si>
  <si>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</si>
  <si>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</si>
  <si>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</si>
  <si>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</si>
  <si>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</si>
  <si>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</si>
  <si>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</si>
  <si>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</si>
  <si>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</si>
  <si>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</si>
  <si>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</si>
  <si>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</si>
  <si>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</si>
  <si>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</si>
  <si>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</si>
  <si>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</si>
  <si>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</si>
  <si>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</si>
  <si>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</si>
  <si>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</si>
  <si>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</si>
  <si>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</si>
  <si>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</si>
  <si>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</si>
  <si>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</si>
  <si>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</si>
  <si>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</si>
  <si>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</si>
  <si>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</si>
  <si>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</si>
  <si>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</si>
  <si>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</si>
  <si>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</si>
  <si>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</si>
  <si>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</si>
  <si>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</si>
  <si>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</si>
  <si>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</si>
  <si>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</si>
  <si>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</si>
  <si>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</si>
  <si>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</si>
  <si>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</si>
  <si>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</si>
  <si>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</si>
  <si>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</si>
  <si>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</si>
  <si>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</si>
  <si>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</si>
  <si>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</si>
  <si>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</si>
  <si>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</si>
  <si>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</si>
  <si>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</si>
  <si>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</si>
  <si>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</si>
  <si>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</si>
  <si>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</si>
  <si>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</si>
  <si>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</si>
  <si>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</si>
  <si>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</si>
  <si>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</si>
  <si>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</si>
  <si>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</si>
  <si>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</si>
  <si>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</si>
  <si>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</si>
  <si>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</si>
  <si>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</si>
  <si>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</si>
  <si>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</si>
  <si>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</si>
  <si>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</si>
  <si>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</si>
  <si>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</si>
  <si>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</si>
  <si>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</si>
  <si>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</si>
  <si>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</si>
  <si>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</si>
  <si>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</si>
  <si>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</si>
  <si>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</si>
  <si>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</si>
  <si>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</si>
  <si>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</si>
  <si>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</si>
  <si>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</si>
  <si>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</si>
  <si>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</si>
  <si>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</si>
  <si>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</si>
  <si>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</si>
  <si>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</si>
  <si>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</si>
  <si>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</si>
  <si>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</si>
  <si>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</si>
  <si>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</si>
  <si>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</si>
  <si>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</si>
  <si>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</si>
  <si>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</si>
  <si>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</si>
  <si>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</si>
  <si>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</si>
  <si>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</si>
  <si>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</si>
  <si>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</si>
  <si>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</si>
  <si>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</si>
  <si>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</si>
  <si>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</si>
  <si>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</si>
  <si>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</si>
  <si>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</si>
  <si>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</si>
  <si>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</si>
  <si>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</si>
  <si>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</si>
  <si>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</si>
  <si>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</si>
  <si>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</si>
  <si>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</si>
  <si>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</si>
  <si>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</si>
  <si>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</si>
  <si>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</si>
  <si>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</si>
  <si>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</si>
  <si>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</si>
  <si>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</si>
  <si>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</si>
  <si>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</si>
  <si>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</si>
  <si>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</si>
  <si>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</si>
  <si>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</si>
  <si>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</si>
  <si>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</si>
  <si>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</si>
  <si>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</si>
  <si>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</si>
  <si>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</si>
  <si>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</si>
  <si>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</si>
  <si>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</si>
  <si>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</si>
  <si>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</si>
  <si>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</si>
  <si>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</si>
  <si>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</si>
  <si>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</si>
  <si>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</si>
  <si>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</si>
  <si>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</si>
  <si>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</si>
  <si>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</si>
  <si>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</si>
  <si>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</si>
  <si>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</si>
  <si>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</si>
  <si>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</si>
  <si>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</si>
  <si>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</si>
  <si>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</si>
  <si>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</si>
  <si>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</si>
  <si>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</si>
  <si>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</si>
  <si>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</si>
  <si>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</si>
  <si>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</si>
  <si>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</si>
  <si>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</si>
  <si>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</si>
  <si>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</si>
  <si>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</si>
  <si>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</si>
  <si>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</si>
  <si>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</si>
  <si>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</si>
  <si>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</si>
  <si>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</si>
  <si>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</si>
  <si>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</si>
  <si>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</si>
  <si>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</si>
  <si>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</si>
  <si>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</si>
  <si>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</si>
  <si>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</si>
  <si>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</si>
  <si>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</si>
  <si>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</si>
  <si>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</si>
  <si>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</si>
  <si>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</si>
  <si>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</si>
  <si>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</si>
  <si>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</si>
  <si>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</si>
  <si>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</si>
  <si>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</si>
  <si>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</si>
  <si>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</si>
  <si>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</si>
  <si>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</si>
  <si>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</si>
  <si>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</si>
  <si>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</si>
  <si>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</si>
  <si>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</si>
  <si>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</si>
  <si>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</si>
  <si>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</si>
  <si>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</si>
  <si>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</si>
  <si>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</si>
  <si>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</si>
  <si>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</si>
  <si>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</si>
  <si>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</si>
  <si>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</si>
  <si>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</si>
  <si>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</si>
  <si>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</si>
  <si>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</si>
  <si>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</si>
  <si>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</si>
  <si>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</si>
  <si>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</si>
  <si>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</si>
  <si>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</si>
  <si>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</si>
  <si>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</si>
  <si>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</si>
  <si>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</si>
  <si>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</si>
  <si>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</si>
  <si>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</si>
  <si>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</si>
  <si>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</si>
  <si>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</si>
  <si>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</si>
  <si>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</si>
  <si>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</si>
  <si>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</si>
  <si>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</si>
  <si>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</si>
  <si>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</si>
  <si>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</si>
  <si>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</si>
  <si>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</si>
  <si>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</si>
  <si>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</si>
  <si>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</si>
  <si>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</si>
  <si>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</si>
  <si>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</si>
  <si>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</si>
  <si>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</si>
  <si>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</si>
  <si>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</si>
  <si>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</si>
  <si>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</si>
  <si>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</si>
  <si>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</si>
  <si>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</si>
  <si>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</si>
  <si>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</si>
  <si>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</si>
  <si>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</si>
  <si>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</si>
  <si>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</si>
  <si>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</si>
  <si>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</si>
  <si>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</si>
  <si>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</si>
  <si>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</si>
  <si>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</si>
  <si>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</si>
  <si>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</si>
  <si>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</si>
  <si>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</si>
  <si>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</si>
  <si>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</si>
  <si>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</si>
  <si>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</si>
  <si>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</si>
  <si>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</si>
  <si>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</si>
  <si>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</si>
  <si>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</si>
  <si>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</si>
  <si>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</si>
  <si>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</si>
  <si>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</si>
  <si>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</si>
  <si>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</si>
  <si>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</si>
  <si>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</si>
  <si>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</si>
  <si>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</si>
  <si>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</si>
  <si>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</si>
  <si>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</si>
  <si>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</si>
  <si>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</si>
  <si>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</si>
  <si>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</si>
  <si>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</si>
  <si>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</si>
  <si>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</si>
  <si>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</si>
  <si>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</si>
  <si>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</si>
  <si>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</si>
  <si>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</si>
  <si>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</si>
  <si>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</si>
  <si>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</si>
  <si>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</si>
  <si>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</si>
  <si>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</si>
  <si>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</si>
  <si>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</si>
  <si>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</si>
  <si>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</si>
  <si>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</si>
  <si>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</si>
  <si>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</si>
  <si>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</si>
  <si>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</si>
  <si>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</si>
  <si>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</si>
  <si>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</si>
  <si>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</si>
  <si>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</si>
  <si>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</si>
  <si>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</si>
  <si>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</si>
  <si>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</si>
  <si>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</si>
  <si>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</si>
  <si>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</si>
  <si>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</si>
  <si>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</si>
  <si>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</si>
  <si>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</si>
  <si>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</si>
  <si>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</si>
  <si>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</si>
  <si>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</si>
  <si>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</si>
  <si>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</si>
  <si>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</si>
  <si>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</si>
  <si>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</si>
  <si>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</si>
  <si>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</si>
  <si>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</si>
  <si>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</si>
  <si>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</si>
  <si>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</si>
  <si>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</si>
  <si>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</si>
  <si>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</si>
  <si>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</si>
  <si>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</si>
  <si>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</si>
  <si>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</si>
  <si>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</si>
  <si>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</si>
  <si>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</si>
  <si>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</si>
  <si>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</si>
  <si>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</si>
  <si>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</si>
  <si>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</si>
  <si>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</si>
  <si>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</si>
  <si>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</si>
  <si>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</si>
  <si>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</si>
  <si>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</si>
  <si>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</si>
  <si>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</si>
  <si>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</si>
  <si>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</si>
  <si>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</si>
  <si>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</si>
  <si>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</si>
  <si>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</si>
  <si>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</si>
  <si>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</si>
  <si>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</si>
  <si>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</si>
  <si>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</si>
  <si>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</si>
  <si>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</si>
  <si>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</si>
  <si>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</si>
  <si>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</si>
  <si>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</si>
  <si>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</si>
  <si>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</si>
  <si>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</si>
  <si>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</si>
  <si>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</si>
  <si>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</si>
  <si>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</si>
  <si>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</si>
  <si>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</si>
  <si>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</si>
  <si>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</si>
  <si>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</si>
  <si>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</si>
  <si>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</si>
  <si>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</si>
  <si>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</si>
  <si>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</si>
  <si>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</si>
  <si>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</si>
  <si>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</si>
  <si>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</si>
  <si>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</si>
  <si>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</si>
  <si>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</si>
  <si>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</si>
  <si>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</si>
  <si>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</si>
  <si>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</si>
  <si>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</si>
  <si>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</si>
  <si>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</si>
  <si>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</si>
  <si>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</si>
  <si>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</si>
  <si>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</si>
  <si>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</si>
  <si>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</si>
  <si>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</si>
  <si>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</si>
  <si>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</si>
  <si>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</si>
  <si>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</si>
  <si>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</si>
  <si>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</si>
  <si>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</si>
  <si>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</si>
  <si>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</si>
  <si>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</si>
  <si>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</si>
  <si>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</si>
  <si>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</si>
  <si>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</si>
  <si>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</si>
  <si>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</si>
  <si>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</si>
  <si>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</si>
  <si>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</si>
  <si>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</si>
  <si>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</si>
  <si>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</si>
  <si>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</si>
  <si>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</si>
  <si>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</si>
  <si>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</si>
  <si>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</si>
  <si>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</si>
  <si>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</si>
  <si>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</si>
  <si>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</si>
  <si>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</si>
  <si>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</si>
  <si>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</si>
  <si>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</si>
  <si>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</si>
  <si>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</si>
  <si>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</si>
  <si>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</si>
  <si>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</si>
  <si>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</si>
  <si>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</si>
  <si>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</si>
  <si>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</si>
  <si>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</si>
  <si>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</si>
  <si>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</si>
  <si>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</si>
  <si>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</si>
  <si>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</si>
  <si>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</si>
  <si>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</si>
  <si>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</si>
  <si>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</si>
  <si>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</si>
  <si>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</si>
  <si>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</si>
  <si>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</si>
  <si>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</si>
  <si>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</si>
  <si>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</si>
  <si>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</si>
  <si>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</si>
  <si>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</si>
  <si>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</si>
  <si>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</si>
  <si>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</si>
  <si>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</si>
  <si>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</si>
  <si>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</si>
  <si>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</si>
  <si>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</si>
  <si>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</si>
  <si>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</si>
  <si>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</si>
  <si>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</si>
  <si>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</si>
  <si>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</si>
  <si>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</si>
  <si>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</si>
  <si>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</si>
  <si>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</si>
  <si>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</si>
  <si>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</si>
  <si>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</si>
  <si>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</si>
  <si>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</si>
  <si>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</si>
  <si>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</si>
  <si>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</si>
  <si>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</si>
  <si>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</si>
  <si>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</si>
  <si>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</si>
  <si>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</si>
  <si>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</si>
  <si>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</si>
  <si>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</si>
  <si>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</si>
  <si>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</si>
  <si>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</si>
  <si>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</si>
  <si>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</si>
  <si>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</si>
  <si>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</si>
  <si>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</si>
  <si>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</si>
  <si>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</si>
  <si>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</si>
  <si>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</si>
  <si>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</si>
  <si>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</si>
  <si>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</si>
  <si>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</si>
  <si>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</si>
  <si>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</si>
  <si>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</si>
  <si>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</si>
  <si>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</si>
  <si>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</si>
  <si>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</si>
  <si>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</si>
  <si>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</si>
  <si>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</si>
  <si>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</si>
  <si>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</si>
  <si>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</si>
  <si>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</si>
  <si>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</si>
  <si>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</si>
  <si>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</si>
  <si>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</si>
  <si>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</si>
  <si>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</si>
  <si>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</si>
  <si>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</si>
  <si>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</si>
  <si>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</si>
  <si>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</si>
  <si>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</si>
  <si>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</si>
  <si>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</si>
  <si>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</si>
  <si>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</si>
  <si>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</si>
  <si>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</si>
  <si>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</si>
  <si>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</si>
  <si>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</si>
  <si>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</si>
  <si>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</si>
  <si>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</si>
  <si>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</si>
  <si>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</si>
  <si>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</si>
  <si>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</si>
  <si>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</si>
  <si>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</si>
  <si>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</si>
  <si>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</si>
  <si>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</si>
  <si>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</si>
  <si>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</si>
  <si>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</si>
  <si>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</si>
  <si>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</si>
  <si>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</si>
  <si>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</si>
  <si>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</si>
  <si>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</si>
  <si>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</si>
  <si>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</si>
  <si>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</si>
  <si>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</si>
  <si>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</si>
  <si>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</si>
  <si>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</si>
  <si>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</si>
  <si>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</si>
  <si>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</si>
  <si>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</si>
  <si>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</si>
  <si>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</si>
  <si>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</si>
  <si>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</si>
  <si>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</si>
  <si>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</si>
  <si>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</si>
  <si>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</si>
  <si>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</si>
  <si>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</si>
  <si>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</si>
  <si>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</si>
  <si>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</si>
  <si>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</si>
  <si>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</si>
  <si>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</si>
  <si>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</si>
  <si>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</si>
  <si>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</si>
  <si>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</si>
  <si>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</si>
  <si>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</si>
  <si>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</si>
  <si>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</si>
  <si>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</si>
  <si>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</si>
  <si>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</si>
  <si>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</si>
  <si>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</si>
  <si>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</si>
  <si>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</si>
  <si>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</si>
  <si>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</si>
  <si>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</si>
  <si>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</si>
  <si>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</si>
  <si>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</si>
  <si>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</si>
  <si>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</si>
  <si>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</si>
  <si>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</si>
  <si>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</si>
  <si>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</si>
  <si>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</si>
  <si>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</si>
  <si>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</si>
  <si>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</si>
  <si>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</si>
  <si>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</si>
  <si>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</si>
  <si>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</si>
  <si>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</si>
  <si>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</si>
  <si>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</si>
  <si>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</si>
  <si>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</si>
  <si>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</si>
  <si>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</si>
  <si>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</si>
  <si>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</si>
  <si>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</si>
  <si>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</si>
  <si>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</si>
  <si>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</si>
  <si>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</si>
  <si>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</si>
  <si>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</si>
  <si>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</si>
  <si>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</si>
  <si>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</si>
  <si>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</si>
  <si>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</si>
  <si>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</si>
  <si>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</si>
  <si>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</si>
  <si>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</si>
  <si>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</si>
  <si>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</si>
  <si>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</si>
  <si>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</si>
  <si>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</si>
  <si>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</si>
  <si>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</si>
  <si>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</si>
  <si>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</si>
  <si>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</si>
  <si>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</si>
  <si>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</si>
  <si>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</si>
  <si>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</si>
  <si>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</si>
  <si>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</si>
  <si>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</si>
  <si>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</si>
  <si>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</si>
  <si>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</si>
  <si>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</si>
  <si>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</si>
  <si>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</si>
  <si>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</si>
  <si>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</si>
  <si>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</si>
  <si>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</si>
  <si>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</si>
  <si>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</si>
  <si>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</si>
  <si>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</si>
  <si>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</si>
  <si>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</si>
  <si>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</si>
  <si>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</si>
  <si>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</si>
  <si>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</si>
  <si>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</si>
  <si>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</si>
  <si>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</si>
  <si>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</si>
  <si>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</si>
  <si>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</si>
  <si>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</si>
  <si>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</si>
  <si>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</si>
  <si>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</si>
  <si>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</si>
  <si>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</si>
  <si>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</si>
  <si>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</si>
  <si>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</si>
  <si>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</si>
  <si>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</si>
  <si>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</si>
  <si>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</si>
  <si>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</si>
  <si>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</si>
  <si>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</si>
  <si>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</si>
  <si>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</si>
  <si>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</si>
  <si>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</si>
  <si>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</si>
  <si>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</si>
  <si>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</si>
  <si>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</si>
  <si>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</si>
  <si>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</si>
  <si>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</si>
  <si>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</si>
  <si>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</si>
  <si>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</si>
  <si>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</si>
  <si>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</si>
  <si>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</si>
  <si>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</si>
  <si>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</si>
  <si>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</si>
  <si>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</si>
  <si>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</si>
  <si>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</si>
  <si>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</si>
  <si>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</si>
  <si>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</si>
  <si>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</si>
  <si>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</si>
  <si>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</si>
  <si>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</si>
  <si>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</si>
  <si>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</si>
  <si>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</si>
  <si>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</si>
  <si>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</si>
  <si>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</si>
  <si>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</si>
  <si>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</si>
  <si>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</si>
  <si>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</si>
  <si>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</si>
  <si>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</si>
  <si>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</si>
  <si>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</si>
  <si>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</si>
  <si>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</si>
  <si>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</si>
  <si>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</si>
  <si>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</si>
  <si>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</si>
  <si>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</si>
  <si>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</si>
  <si>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</si>
  <si>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</si>
  <si>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</si>
  <si>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</si>
  <si>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</si>
  <si>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</si>
  <si>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</si>
  <si>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</si>
  <si>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</si>
  <si>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</si>
  <si>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</si>
  <si>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</si>
  <si>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</si>
  <si>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</si>
  <si>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</si>
  <si>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</si>
  <si>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</si>
  <si>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</si>
  <si>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</si>
  <si>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</si>
  <si>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</si>
  <si>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</si>
  <si>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</si>
  <si>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</si>
  <si>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</si>
  <si>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</si>
  <si>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</si>
  <si>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</si>
  <si>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</si>
  <si>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</si>
  <si>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</si>
  <si>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</si>
  <si>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</si>
  <si>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</si>
  <si>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</si>
  <si>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</si>
  <si>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</si>
  <si>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</si>
  <si>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</si>
  <si>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</si>
  <si>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</si>
  <si>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</si>
  <si>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</si>
  <si>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</si>
  <si>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</si>
  <si>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</si>
  <si>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</si>
  <si>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</si>
  <si>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</si>
  <si>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</si>
  <si>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</si>
  <si>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</si>
  <si>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</si>
  <si>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</si>
  <si>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</si>
  <si>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</si>
  <si>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</si>
  <si>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</si>
  <si>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</si>
  <si>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</si>
  <si>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</si>
  <si>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</si>
  <si>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</si>
  <si>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</si>
  <si>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</si>
  <si>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</si>
  <si>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</si>
  <si>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</si>
  <si>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</si>
  <si>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</si>
  <si>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</si>
  <si>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</si>
  <si>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</si>
  <si>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</si>
  <si>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</si>
  <si>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</si>
  <si>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</si>
  <si>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</si>
  <si>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</si>
  <si>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</si>
  <si>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</si>
  <si>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</si>
  <si>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</si>
  <si>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</si>
  <si>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</si>
  <si>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</si>
  <si>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</si>
  <si>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</si>
  <si>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</si>
  <si>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</si>
  <si>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</si>
  <si>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</si>
  <si>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</si>
  <si>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</si>
  <si>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</si>
  <si>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</si>
  <si>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</si>
  <si>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</si>
  <si>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</si>
  <si>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</si>
  <si>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</si>
  <si>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</si>
  <si>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</si>
  <si>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</si>
  <si>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</si>
  <si>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</si>
  <si>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</si>
  <si>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</si>
  <si>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</si>
  <si>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</si>
  <si>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</si>
  <si>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</si>
  <si>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</si>
  <si>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</si>
  <si>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</si>
  <si>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</si>
  <si>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</si>
  <si>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</si>
  <si>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</si>
  <si>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</si>
  <si>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</si>
  <si>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</si>
  <si>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</si>
  <si>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</si>
  <si>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</si>
  <si>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</si>
  <si>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</si>
  <si>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</si>
  <si>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</si>
  <si>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</si>
  <si>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</si>
  <si>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</si>
  <si>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</si>
  <si>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</si>
  <si>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</si>
  <si>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</si>
  <si>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</si>
  <si>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</si>
  <si>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</si>
  <si>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</si>
  <si>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</si>
  <si>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</si>
  <si>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</si>
  <si>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</si>
  <si>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</si>
  <si>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</si>
  <si>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</si>
  <si>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</si>
  <si>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</si>
  <si>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</si>
  <si>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</si>
  <si>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</si>
  <si>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</si>
  <si>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</si>
  <si>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</si>
  <si>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</si>
  <si>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</si>
  <si>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</si>
  <si>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</si>
  <si>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</si>
  <si>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</si>
  <si>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</si>
  <si>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</si>
  <si>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</si>
  <si>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</si>
  <si>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</si>
  <si>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</si>
  <si>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</si>
  <si>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</si>
  <si>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</si>
  <si>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</si>
  <si>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</si>
  <si>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</si>
  <si>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</si>
  <si>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</si>
  <si>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</si>
  <si>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</si>
  <si>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</si>
  <si>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</si>
  <si>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</si>
  <si>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</si>
  <si>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</si>
  <si>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</si>
  <si>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</si>
  <si>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</si>
  <si>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</si>
  <si>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</si>
  <si>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</si>
  <si>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</si>
  <si>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</si>
  <si>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</si>
  <si>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</si>
  <si>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</si>
  <si>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</si>
  <si>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</si>
  <si>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</si>
  <si>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</si>
  <si>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</si>
  <si>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</si>
  <si>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</si>
  <si>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</si>
  <si>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</si>
  <si>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</si>
  <si>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</si>
  <si>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</si>
  <si>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</si>
  <si>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</si>
  <si>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</si>
  <si>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</si>
  <si>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</si>
  <si>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</si>
  <si>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</si>
  <si>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</si>
  <si>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</si>
  <si>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</si>
  <si>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</si>
  <si>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</si>
  <si>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</si>
  <si>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</si>
  <si>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</si>
  <si>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</si>
  <si>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</si>
  <si>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</si>
  <si>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</si>
  <si>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</si>
  <si>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</si>
  <si>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</si>
  <si>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</si>
  <si>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</si>
  <si>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</si>
  <si>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</si>
  <si>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</si>
  <si>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</si>
  <si>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</si>
  <si>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</si>
  <si>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</si>
  <si>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</si>
  <si>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</si>
  <si>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</si>
  <si>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</si>
  <si>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</si>
  <si>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</si>
  <si>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</si>
  <si>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</si>
  <si>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</si>
  <si>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</si>
  <si>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</si>
  <si>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</si>
  <si>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</si>
  <si>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</si>
  <si>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</si>
  <si>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</si>
  <si>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</si>
  <si>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</si>
  <si>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</si>
  <si>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</si>
  <si>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</si>
  <si>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</si>
  <si>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</si>
  <si>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</si>
  <si>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</si>
  <si>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</si>
  <si>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</si>
  <si>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</si>
  <si>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</si>
  <si>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</si>
  <si>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</si>
  <si>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</si>
  <si>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</si>
  <si>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</si>
  <si>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</si>
  <si>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</si>
  <si>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</si>
  <si>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</si>
  <si>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</si>
  <si>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</si>
  <si>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</si>
  <si>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</si>
  <si>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</si>
  <si>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</si>
  <si>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</si>
  <si>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</si>
  <si>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</si>
  <si>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</si>
  <si>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</si>
  <si>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</si>
  <si>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</si>
  <si>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</si>
  <si>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</si>
  <si>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</si>
  <si>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</si>
  <si>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</si>
  <si>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</si>
  <si>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</si>
  <si>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</si>
  <si>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</si>
  <si>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</si>
  <si>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</si>
  <si>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</si>
  <si>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</si>
  <si>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</si>
  <si>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</si>
  <si>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</si>
  <si>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</si>
  <si>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</si>
  <si>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</si>
  <si>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</si>
  <si>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</si>
  <si>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</si>
  <si>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</si>
  <si>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</si>
  <si>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</si>
  <si>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</si>
  <si>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</si>
  <si>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</si>
  <si>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</si>
  <si>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</si>
  <si>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</si>
  <si>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</si>
  <si>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</si>
  <si>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</si>
  <si>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</si>
  <si>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</si>
  <si>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</si>
  <si>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</si>
  <si>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</si>
  <si>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</si>
  <si>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</si>
  <si>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</si>
  <si>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</si>
  <si>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</si>
  <si>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</si>
  <si>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</si>
  <si>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</si>
  <si>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</si>
  <si>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</si>
  <si>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</si>
  <si>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</si>
  <si>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</si>
  <si>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</si>
  <si>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</si>
  <si>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</si>
  <si>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</si>
  <si>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</si>
  <si>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</si>
  <si>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</si>
  <si>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</si>
  <si>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</si>
  <si>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</si>
  <si>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</si>
  <si>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</si>
  <si>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</si>
  <si>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</si>
  <si>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</si>
  <si>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</si>
  <si>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</si>
  <si>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</si>
  <si>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</si>
  <si>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</si>
  <si>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</si>
  <si>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</si>
  <si>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</si>
  <si>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</si>
  <si>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</si>
  <si>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</si>
  <si>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</si>
  <si>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</si>
  <si>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</si>
  <si>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</si>
  <si>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</si>
  <si>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</si>
  <si>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</si>
  <si>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</si>
  <si>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</si>
  <si>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</si>
  <si>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</si>
  <si>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</si>
  <si>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</si>
  <si>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</si>
  <si>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</si>
  <si>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</si>
  <si>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</si>
  <si>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</si>
  <si>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</si>
  <si>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</si>
  <si>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</si>
  <si>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</si>
  <si>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</si>
  <si>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</si>
  <si>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</si>
  <si>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</si>
  <si>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</si>
  <si>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</si>
  <si>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</si>
  <si>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</si>
  <si>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</si>
  <si>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</si>
  <si>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</si>
  <si>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</si>
  <si>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</si>
  <si>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</si>
  <si>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</si>
  <si>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</si>
  <si>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</si>
  <si>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</si>
  <si>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</si>
  <si>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</si>
  <si>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</si>
  <si>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</si>
  <si>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</si>
  <si>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</si>
  <si>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</si>
  <si>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</si>
  <si>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</si>
  <si>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</si>
  <si>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</si>
  <si>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</si>
  <si>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</si>
  <si>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</si>
  <si>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</si>
  <si>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</si>
  <si>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</si>
  <si>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</si>
  <si>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</si>
  <si>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</si>
  <si>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</si>
  <si>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</si>
  <si>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</si>
  <si>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</si>
  <si>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</si>
  <si>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</si>
  <si>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</si>
  <si>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</si>
  <si>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</si>
  <si>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</si>
  <si>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</si>
  <si>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</si>
  <si>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</si>
  <si>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</si>
  <si>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</si>
  <si>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</si>
  <si>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</si>
  <si>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</si>
  <si>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</si>
  <si>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</si>
  <si>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</si>
  <si>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</si>
  <si>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</si>
  <si>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</si>
  <si>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</si>
  <si>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</si>
  <si>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</si>
  <si>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</si>
  <si>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</si>
  <si>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</si>
  <si>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</si>
  <si>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</si>
  <si>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</si>
  <si>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</si>
  <si>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</si>
  <si>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</si>
  <si>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</si>
  <si>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</si>
  <si>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</si>
  <si>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</si>
  <si>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</si>
  <si>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</si>
  <si>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</si>
  <si>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</si>
  <si>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</si>
  <si>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</si>
  <si>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</si>
  <si>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</si>
  <si>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</si>
  <si>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</si>
  <si>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</si>
  <si>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</si>
  <si>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</si>
  <si>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</si>
  <si>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</si>
  <si>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</si>
  <si>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</si>
  <si>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</si>
  <si>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</si>
  <si>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</si>
  <si>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</si>
  <si>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</si>
  <si>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</si>
  <si>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</si>
  <si>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</si>
  <si>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</si>
  <si>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</si>
  <si>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</si>
  <si>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</si>
  <si>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</si>
  <si>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</si>
  <si>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</si>
  <si>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</si>
  <si>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</si>
  <si>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</si>
  <si>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</si>
  <si>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</si>
  <si>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</si>
  <si>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</si>
  <si>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</si>
  <si>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</si>
  <si>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</si>
  <si>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</si>
  <si>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</si>
  <si>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</si>
  <si>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</si>
  <si>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</si>
  <si>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</si>
  <si>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</si>
  <si>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</si>
  <si>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</si>
  <si>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</si>
  <si>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</si>
  <si>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</si>
  <si>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</si>
  <si>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</si>
  <si>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</si>
  <si>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</si>
  <si>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</si>
  <si>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</si>
  <si>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</si>
  <si>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</si>
  <si>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</si>
  <si>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</si>
  <si>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</si>
  <si>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</si>
  <si>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</si>
  <si>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</si>
  <si>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</si>
  <si>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</si>
  <si>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</si>
  <si>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</si>
  <si>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</si>
  <si>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</si>
  <si>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</si>
  <si>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</si>
  <si>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</si>
  <si>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</si>
  <si>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</si>
  <si>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</si>
  <si>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</si>
  <si>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</si>
  <si>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</si>
  <si>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</si>
  <si>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</si>
  <si>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</si>
  <si>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</si>
  <si>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</si>
  <si>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</si>
  <si>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</si>
  <si>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</si>
  <si>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</si>
  <si>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</si>
  <si>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</si>
  <si>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</si>
  <si>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</si>
  <si>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</si>
  <si>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</si>
  <si>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</si>
  <si>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</si>
  <si>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</si>
  <si>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</si>
  <si>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</si>
  <si>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</si>
  <si>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</si>
  <si>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</si>
  <si>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</si>
  <si>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</si>
  <si>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</si>
  <si>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</si>
  <si>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</si>
  <si>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</si>
  <si>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</si>
  <si>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</si>
  <si>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</si>
  <si>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</si>
  <si>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</si>
  <si>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</si>
  <si>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</si>
  <si>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</si>
  <si>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</si>
  <si>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</si>
  <si>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</si>
  <si>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</si>
  <si>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</si>
  <si>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</si>
  <si>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</si>
  <si>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</si>
  <si>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</si>
  <si>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</si>
  <si>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</si>
  <si>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</si>
  <si>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</si>
  <si>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</si>
  <si>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</si>
  <si>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</si>
  <si>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</si>
  <si>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</si>
  <si>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</si>
  <si>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</si>
  <si>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</si>
  <si>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</si>
  <si>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</si>
  <si>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</si>
  <si>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</si>
  <si>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</si>
  <si>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</si>
  <si>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</si>
  <si>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</si>
  <si>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</si>
  <si>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</si>
  <si>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</si>
  <si>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</si>
  <si>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</si>
  <si>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</si>
  <si>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</si>
  <si>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</si>
  <si>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</si>
  <si>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</si>
  <si>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</si>
  <si>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</si>
  <si>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</si>
  <si>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</si>
  <si>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</si>
  <si>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</si>
  <si>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</si>
  <si>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</si>
  <si>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</si>
  <si>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</si>
  <si>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</si>
  <si>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</si>
  <si>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</si>
  <si>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</si>
  <si>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</si>
  <si>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</si>
  <si>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</si>
  <si>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</si>
  <si>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</si>
  <si>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</si>
  <si>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</si>
  <si>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</si>
  <si>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</si>
  <si>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</si>
  <si>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</si>
  <si>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</si>
  <si>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</si>
  <si>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</si>
  <si>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</si>
  <si>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</si>
  <si>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</si>
  <si>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</si>
  <si>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</si>
  <si>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</si>
  <si>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</si>
  <si>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</si>
  <si>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</si>
  <si>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</si>
  <si>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</si>
  <si>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</si>
  <si>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</si>
  <si>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</si>
  <si>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</si>
  <si>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</si>
  <si>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</si>
  <si>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</si>
  <si>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</si>
  <si>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</si>
  <si>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</si>
  <si>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</si>
  <si>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</si>
  <si>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</si>
  <si>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</si>
  <si>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</si>
  <si>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</si>
  <si>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</si>
  <si>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</si>
  <si>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</si>
  <si>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</si>
  <si>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</si>
  <si>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</si>
  <si>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</si>
  <si>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</si>
  <si>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</si>
  <si>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</si>
  <si>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</si>
  <si>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</si>
  <si>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</si>
  <si>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</si>
  <si>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</si>
  <si>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</si>
  <si>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</si>
  <si>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</si>
  <si>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</si>
  <si>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</si>
  <si>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</si>
  <si>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</si>
  <si>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</si>
  <si>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</si>
  <si>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</si>
  <si>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</si>
  <si>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</si>
  <si>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</si>
  <si>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</si>
  <si>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</si>
  <si>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</si>
  <si>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</si>
  <si>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</si>
  <si>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</si>
  <si>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</si>
  <si>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</si>
  <si>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</si>
  <si>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</si>
  <si>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</si>
  <si>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</si>
  <si>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</si>
  <si>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</si>
  <si>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</si>
  <si>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</si>
  <si>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</si>
  <si>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</si>
  <si>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</si>
  <si>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</si>
  <si>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</si>
  <si>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</si>
  <si>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</si>
  <si>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</si>
  <si>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</si>
  <si>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</si>
  <si>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</si>
  <si>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</si>
  <si>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</si>
  <si>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</si>
  <si>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</si>
  <si>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</si>
  <si>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</si>
  <si>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</si>
  <si>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</si>
  <si>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</si>
  <si>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</si>
  <si>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</si>
  <si>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</si>
  <si>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</si>
  <si>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</si>
  <si>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</si>
  <si>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</si>
  <si>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</si>
  <si>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</si>
  <si>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</si>
  <si>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</si>
  <si>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</si>
  <si>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</si>
  <si>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</si>
  <si>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</si>
  <si>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</si>
  <si>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</si>
  <si>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</si>
  <si>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</si>
  <si>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</si>
  <si>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</si>
  <si>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</si>
  <si>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</si>
  <si>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</si>
  <si>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</si>
  <si>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</si>
  <si>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</si>
  <si>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</si>
  <si>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</si>
  <si>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</si>
  <si>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</si>
  <si>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</si>
  <si>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</si>
  <si>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</si>
  <si>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</si>
  <si>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</si>
  <si>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</si>
  <si>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</si>
  <si>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</si>
  <si>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</si>
  <si>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</si>
  <si>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</si>
  <si>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</si>
  <si>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</si>
  <si>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</si>
  <si>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</si>
  <si>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</si>
  <si>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</si>
  <si>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</si>
  <si>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</si>
  <si>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</si>
  <si>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</si>
  <si>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</si>
  <si>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</si>
  <si>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</si>
  <si>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</si>
  <si>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</si>
  <si>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</si>
  <si>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</si>
  <si>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</si>
  <si>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</si>
  <si>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</si>
  <si>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</si>
  <si>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</si>
  <si>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</si>
  <si>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</si>
  <si>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</si>
  <si>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</si>
  <si>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</si>
  <si>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</si>
  <si>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</si>
  <si>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</si>
  <si>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</si>
  <si>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</si>
  <si>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</si>
  <si>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</si>
  <si>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</si>
  <si>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</si>
  <si>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</si>
  <si>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</si>
  <si>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</si>
  <si>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</si>
  <si>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</si>
  <si>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</si>
  <si>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</si>
  <si>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</si>
  <si>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</si>
  <si>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</si>
  <si>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</si>
  <si>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</si>
  <si>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</si>
  <si>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</si>
  <si>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</si>
  <si>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</si>
  <si>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</si>
  <si>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</si>
  <si>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</si>
  <si>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</si>
  <si>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</si>
  <si>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</si>
  <si>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</si>
  <si>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</si>
  <si>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</si>
  <si>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</si>
  <si>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</si>
  <si>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</si>
  <si>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</si>
  <si>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</si>
  <si>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</si>
  <si>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</si>
  <si>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</si>
  <si>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</si>
  <si>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</si>
  <si>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</si>
  <si>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</si>
  <si>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</si>
  <si>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</si>
  <si>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</si>
  <si>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</si>
  <si>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</si>
  <si>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</si>
  <si>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</si>
  <si>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</si>
  <si>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</si>
  <si>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</si>
  <si>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</si>
  <si>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</si>
  <si>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</si>
  <si>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</si>
  <si>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</si>
  <si>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</si>
  <si>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</si>
  <si>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</si>
  <si>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</si>
  <si>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</si>
  <si>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</si>
  <si>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</si>
  <si>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</si>
  <si>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</si>
  <si>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</si>
  <si>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</si>
  <si>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</si>
  <si>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</si>
  <si>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</si>
  <si>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</si>
  <si>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</si>
  <si>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</si>
  <si>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</si>
  <si>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</si>
  <si>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</si>
  <si>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</si>
  <si>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</si>
  <si>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</si>
  <si>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</si>
  <si>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</si>
  <si>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</si>
  <si>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</si>
  <si>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</si>
  <si>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</si>
  <si>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</si>
  <si>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</si>
  <si>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</si>
  <si>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</si>
  <si>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</si>
  <si>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</si>
  <si>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</si>
  <si>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</si>
  <si>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</si>
  <si>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</si>
  <si>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</si>
  <si>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</si>
  <si>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</si>
  <si>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</si>
  <si>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</si>
  <si>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</si>
  <si>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</si>
  <si>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</si>
  <si>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</si>
  <si>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</si>
  <si>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</si>
  <si>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</si>
  <si>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</si>
  <si>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</si>
  <si>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</si>
  <si>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</si>
  <si>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</si>
  <si>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</si>
  <si>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</si>
  <si>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</si>
  <si>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</si>
  <si>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</si>
  <si>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</si>
  <si>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</si>
  <si>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</si>
  <si>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</si>
  <si>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</si>
  <si>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</si>
  <si>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</si>
  <si>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</si>
  <si>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</si>
  <si>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</si>
  <si>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</si>
  <si>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</si>
  <si>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</si>
  <si>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</si>
  <si>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</si>
  <si>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</si>
  <si>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</si>
  <si>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</si>
  <si>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</si>
  <si>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</si>
  <si>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</si>
  <si>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</si>
  <si>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</si>
  <si>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</si>
  <si>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</si>
  <si>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</si>
  <si>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</si>
  <si>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</si>
  <si>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</si>
  <si>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</si>
  <si>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</si>
  <si>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</si>
  <si>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</si>
  <si>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</si>
  <si>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</si>
  <si>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</si>
  <si>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</si>
  <si>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</si>
  <si>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</si>
  <si>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</si>
  <si>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</si>
  <si>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</si>
  <si>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</si>
  <si>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</si>
  <si>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</si>
  <si>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</si>
  <si>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</si>
  <si>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</si>
  <si>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</si>
  <si>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</si>
  <si>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</si>
  <si>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</si>
  <si>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</si>
  <si>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</si>
  <si>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</si>
  <si>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</si>
  <si>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</si>
  <si>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</si>
  <si>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</si>
  <si>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</si>
  <si>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</si>
  <si>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</si>
  <si>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</si>
  <si>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</si>
  <si>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</si>
  <si>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</si>
  <si>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</si>
  <si>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</si>
  <si>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</si>
  <si>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</si>
  <si>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</si>
  <si>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</si>
  <si>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</si>
  <si>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</si>
  <si>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</si>
  <si>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</si>
  <si>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</si>
  <si>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</si>
  <si>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</si>
  <si>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</si>
  <si>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</si>
  <si>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</si>
  <si>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</si>
  <si>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</si>
  <si>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</si>
  <si>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</si>
  <si>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</si>
  <si>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</si>
  <si>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</si>
  <si>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</si>
  <si>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</si>
  <si>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</si>
  <si>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</si>
  <si>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</si>
  <si>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</si>
  <si>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</si>
  <si>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</si>
  <si>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</si>
  <si>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</si>
  <si>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</si>
  <si>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</si>
  <si>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</si>
  <si>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</si>
  <si>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</si>
  <si>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</si>
  <si>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</si>
  <si>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</si>
  <si>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</si>
  <si>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</si>
  <si>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</si>
  <si>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</si>
  <si>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</si>
  <si>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</si>
  <si>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</si>
  <si>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</si>
  <si>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</si>
  <si>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</si>
  <si>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</si>
  <si>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</si>
  <si>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</si>
  <si>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</si>
  <si>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</si>
  <si>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</si>
  <si>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</si>
  <si>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</si>
  <si>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</si>
  <si>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</si>
  <si>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</si>
  <si>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</si>
  <si>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</si>
  <si>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</si>
  <si>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</si>
  <si>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</si>
  <si>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</si>
  <si>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</si>
  <si>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</si>
  <si>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</si>
  <si>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</si>
  <si>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</si>
  <si>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</si>
  <si>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</si>
  <si>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</si>
  <si>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</si>
  <si>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</si>
  <si>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</si>
  <si>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</si>
  <si>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</si>
  <si>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</si>
  <si>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</si>
  <si>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</si>
  <si>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</si>
  <si>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</si>
  <si>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</si>
  <si>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</si>
  <si>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</si>
  <si>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</si>
  <si>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</si>
  <si>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</si>
  <si>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</si>
  <si>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</si>
  <si>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</si>
  <si>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</si>
  <si>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</si>
  <si>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</si>
  <si>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</si>
  <si>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</si>
  <si>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</si>
  <si>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</si>
  <si>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</si>
  <si>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</si>
  <si>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</si>
  <si>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</si>
  <si>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</si>
  <si>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</si>
  <si>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</si>
  <si>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</si>
  <si>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</si>
  <si>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</si>
  <si>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</si>
  <si>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</si>
  <si>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</si>
  <si>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</si>
  <si>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</si>
  <si>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</si>
  <si>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</si>
  <si>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</si>
  <si>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</si>
  <si>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</si>
  <si>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</si>
  <si>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</si>
  <si>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</si>
  <si>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</si>
  <si>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</si>
  <si>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</si>
  <si>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</si>
  <si>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</si>
  <si>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</si>
  <si>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</si>
  <si>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</si>
  <si>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</si>
  <si>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</si>
  <si>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</si>
  <si>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</si>
  <si>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</si>
  <si>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</si>
  <si>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</si>
  <si>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</si>
  <si>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</si>
  <si>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</si>
  <si>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</si>
  <si>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</si>
  <si>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</si>
  <si>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</si>
  <si>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</si>
  <si>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</si>
  <si>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</si>
  <si>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</si>
  <si>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</si>
  <si>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</si>
  <si>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</si>
  <si>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</si>
  <si>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</si>
  <si>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</si>
  <si>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</si>
  <si>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</si>
  <si>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</si>
  <si>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</si>
  <si>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</si>
  <si>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</si>
  <si>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</si>
  <si>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</si>
  <si>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</si>
  <si>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</si>
  <si>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</si>
  <si>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</si>
  <si>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</si>
  <si>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</si>
  <si>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</si>
  <si>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</si>
  <si>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</si>
  <si>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</si>
  <si>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</si>
  <si>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</si>
  <si>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</si>
  <si>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</si>
  <si>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</si>
  <si>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</si>
  <si>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</si>
  <si>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</si>
  <si>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</si>
  <si>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</si>
  <si>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</si>
  <si>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</si>
  <si>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</si>
  <si>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</si>
  <si>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</si>
  <si>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</si>
  <si>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</si>
  <si>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</si>
  <si>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</si>
  <si>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</si>
  <si>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</si>
  <si>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</si>
  <si>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</si>
  <si>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</si>
  <si>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</si>
  <si>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</si>
  <si>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</si>
  <si>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</si>
  <si>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</si>
  <si>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</si>
  <si>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</si>
  <si>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</si>
  <si>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</si>
  <si>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</si>
  <si>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</si>
  <si>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</si>
  <si>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</si>
  <si>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</si>
  <si>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</si>
  <si>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</si>
  <si>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</si>
  <si>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</si>
  <si>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</si>
  <si>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</si>
  <si>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</si>
  <si>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</si>
  <si>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</si>
  <si>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</si>
  <si>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</si>
  <si>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</si>
  <si>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</si>
  <si>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</si>
  <si>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</si>
  <si>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</si>
  <si>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</si>
  <si>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</si>
  <si>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</si>
  <si>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</si>
  <si>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</si>
  <si>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</si>
  <si>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</si>
  <si>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</si>
  <si>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</si>
  <si>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</si>
  <si>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</si>
  <si>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</si>
  <si>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</si>
  <si>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</si>
  <si>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</si>
  <si>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</si>
  <si>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</si>
  <si>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</si>
  <si>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</si>
  <si>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</si>
  <si>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</si>
  <si>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</si>
  <si>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</si>
  <si>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</si>
  <si>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</si>
  <si>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</si>
  <si>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</si>
  <si>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</si>
  <si>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</si>
  <si>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</si>
  <si>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</si>
  <si>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</si>
  <si>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</si>
  <si>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</si>
  <si>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</si>
  <si>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</si>
  <si>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</si>
  <si>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</si>
  <si>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</si>
  <si>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</si>
  <si>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</si>
  <si>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</si>
  <si>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</si>
  <si>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</si>
  <si>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</si>
  <si>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</si>
  <si>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</si>
  <si>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</si>
  <si>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</si>
  <si>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</si>
  <si>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</si>
  <si>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</si>
  <si>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</si>
  <si>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</si>
  <si>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</si>
  <si>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</si>
  <si>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</si>
  <si>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</si>
  <si>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</si>
  <si>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</si>
  <si>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</si>
  <si>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</si>
  <si>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</si>
  <si>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</si>
  <si>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</si>
  <si>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</si>
  <si>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</si>
  <si>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</si>
  <si>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</si>
  <si>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</si>
  <si>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</si>
  <si>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</si>
  <si>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</si>
  <si>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</si>
  <si>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</si>
  <si>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</si>
  <si>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</si>
  <si>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</si>
  <si>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</si>
  <si>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</si>
  <si>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</si>
  <si>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</si>
  <si>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</si>
  <si>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</si>
  <si>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</si>
  <si>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</si>
  <si>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</si>
  <si>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</si>
  <si>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</si>
  <si>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</si>
  <si>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</si>
  <si>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</si>
  <si>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</si>
  <si>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</si>
  <si>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</si>
  <si>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</si>
  <si>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</si>
  <si>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</si>
  <si>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</si>
  <si>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</si>
  <si>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</si>
  <si>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</si>
  <si>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</si>
  <si>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</si>
  <si>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</si>
  <si>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</si>
  <si>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</si>
  <si>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</si>
  <si>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</si>
  <si>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</si>
  <si>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</si>
  <si>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</si>
  <si>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</si>
  <si>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</si>
  <si>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</si>
  <si>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</si>
  <si>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</si>
  <si>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</si>
  <si>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</si>
  <si>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</si>
  <si>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</si>
  <si>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</si>
  <si>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</si>
  <si>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</si>
  <si>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</si>
  <si>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</si>
  <si>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</si>
  <si>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</si>
  <si>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</si>
  <si>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</si>
  <si>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</si>
  <si>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</si>
  <si>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</si>
  <si>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</si>
  <si>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</si>
  <si>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</si>
  <si>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</si>
  <si>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</si>
  <si>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</si>
  <si>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</si>
  <si>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</si>
  <si>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</si>
  <si>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</si>
  <si>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</si>
  <si>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</si>
  <si>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</si>
  <si>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</si>
  <si>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</si>
  <si>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</si>
  <si>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</si>
  <si>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</si>
  <si>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</si>
  <si>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</si>
  <si>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</si>
  <si>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</si>
  <si>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</si>
  <si>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</si>
  <si>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</si>
  <si>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</si>
  <si>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</si>
  <si>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</si>
  <si>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</si>
  <si>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</si>
  <si>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</si>
  <si>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</si>
  <si>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</si>
  <si>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</si>
  <si>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</si>
  <si>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</si>
  <si>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</si>
  <si>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</si>
  <si>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</si>
  <si>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</si>
  <si>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</si>
  <si>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</si>
  <si>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</si>
  <si>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</si>
  <si>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</si>
  <si>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</si>
  <si>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</si>
  <si>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</si>
  <si>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</si>
  <si>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</si>
  <si>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</si>
  <si>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</si>
  <si>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</si>
  <si>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</si>
  <si>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</si>
  <si>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</si>
  <si>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</si>
  <si>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</si>
  <si>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</si>
  <si>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</si>
  <si>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</si>
  <si>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</si>
  <si>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</si>
  <si>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</si>
  <si>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</si>
  <si>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</si>
  <si>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</si>
  <si>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</si>
  <si>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</si>
  <si>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</si>
  <si>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</si>
  <si>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</si>
  <si>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</si>
  <si>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</si>
  <si>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</si>
  <si>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</si>
  <si>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</si>
  <si>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</si>
  <si>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</si>
  <si>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</si>
  <si>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</si>
  <si>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</si>
  <si>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</si>
  <si>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</si>
  <si>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</si>
  <si>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</si>
  <si>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</si>
  <si>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</si>
  <si>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</si>
  <si>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</si>
  <si>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</si>
  <si>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</si>
  <si>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</si>
  <si>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</si>
  <si>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</si>
  <si>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</si>
  <si>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</si>
  <si>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</si>
  <si>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</si>
  <si>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</si>
  <si>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</si>
  <si>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</si>
  <si>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</si>
  <si>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</si>
  <si>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</si>
  <si>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</si>
  <si>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</si>
  <si>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</si>
  <si>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</si>
  <si>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</si>
  <si>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</si>
  <si>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</si>
  <si>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</si>
  <si>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</si>
  <si>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</si>
  <si>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</si>
  <si>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</si>
  <si>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</si>
  <si>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</si>
  <si>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</si>
  <si>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</si>
  <si>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</si>
  <si>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</si>
  <si>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</si>
  <si>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</si>
  <si>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</si>
  <si>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</si>
  <si>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</si>
  <si>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</si>
  <si>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</si>
  <si>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</si>
  <si>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</si>
  <si>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</si>
  <si>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</si>
  <si>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</si>
  <si>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</si>
  <si>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</si>
  <si>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</si>
  <si>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</si>
  <si>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</si>
  <si>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</si>
  <si>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</si>
  <si>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</si>
  <si>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</si>
  <si>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</si>
  <si>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</si>
  <si>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</si>
  <si>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</si>
  <si>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</si>
  <si>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</si>
  <si>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</si>
  <si>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</si>
  <si>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</si>
  <si>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</si>
  <si>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</si>
  <si>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</si>
  <si>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</si>
  <si>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</si>
  <si>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</si>
  <si>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</si>
  <si>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</si>
  <si>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</si>
  <si>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</si>
  <si>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</si>
  <si>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</si>
  <si>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</si>
  <si>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</si>
  <si>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</si>
  <si>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</si>
  <si>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</si>
  <si>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</si>
  <si>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</si>
  <si>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</si>
  <si>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</si>
  <si>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</si>
  <si>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</si>
  <si>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</si>
  <si>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</si>
  <si>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</si>
  <si>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</si>
  <si>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</si>
  <si>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</si>
  <si>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</si>
  <si>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</si>
  <si>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</si>
  <si>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</si>
  <si>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</si>
  <si>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</si>
  <si>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</si>
  <si>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</si>
  <si>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</si>
  <si>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</si>
  <si>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</si>
  <si>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</si>
  <si>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</si>
  <si>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</si>
  <si>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</si>
  <si>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</si>
  <si>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</si>
  <si>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</si>
  <si>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</si>
  <si>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</si>
  <si>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</si>
  <si>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</si>
  <si>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</si>
  <si>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</si>
  <si>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</si>
  <si>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</si>
  <si>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</si>
  <si>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</si>
  <si>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</si>
  <si>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</si>
  <si>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</si>
  <si>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</si>
  <si>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</si>
  <si>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</si>
  <si>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</si>
  <si>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</si>
  <si>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</si>
  <si>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</si>
  <si>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</si>
  <si>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</si>
  <si>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</si>
  <si>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</si>
  <si>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</si>
  <si>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</si>
  <si>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</si>
  <si>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</si>
  <si>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</si>
  <si>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</si>
  <si>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</si>
  <si>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</si>
  <si>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</si>
  <si>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</si>
  <si>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</si>
  <si>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</si>
  <si>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</si>
  <si>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</si>
  <si>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</si>
  <si>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</si>
  <si>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</si>
  <si>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</si>
  <si>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</si>
  <si>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</si>
  <si>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</si>
  <si>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</si>
  <si>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</si>
  <si>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</si>
  <si>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</si>
  <si>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</si>
  <si>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</si>
  <si>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</si>
  <si>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</si>
  <si>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</si>
  <si>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</si>
  <si>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</si>
  <si>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</si>
  <si>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</si>
  <si>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</si>
  <si>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</si>
  <si>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</si>
  <si>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</si>
  <si>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</si>
  <si>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</si>
  <si>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</si>
  <si>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</si>
  <si>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</si>
  <si>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</si>
  <si>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</si>
  <si>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</si>
  <si>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</si>
  <si>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</si>
  <si>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</si>
  <si>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</si>
  <si>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</si>
  <si>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</si>
  <si>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</si>
  <si>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</si>
  <si>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</si>
  <si>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</si>
  <si>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</si>
  <si>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</si>
  <si>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</si>
  <si>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</si>
  <si>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</si>
  <si>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</si>
  <si>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</si>
  <si>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</si>
  <si>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</si>
  <si>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</si>
  <si>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</si>
  <si>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</si>
  <si>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</si>
  <si>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</si>
  <si>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</si>
  <si>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</si>
  <si>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</si>
  <si>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</si>
  <si>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</si>
  <si>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</si>
  <si>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</si>
  <si>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</si>
  <si>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</si>
  <si>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</si>
  <si>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</si>
  <si>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</si>
  <si>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</si>
  <si>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</si>
  <si>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</si>
  <si>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</si>
  <si>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</si>
  <si>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</si>
  <si>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</si>
  <si>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</si>
  <si>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</si>
  <si>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</si>
  <si>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</si>
  <si>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</si>
  <si>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</si>
  <si>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</si>
  <si>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</si>
  <si>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</si>
  <si>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</si>
  <si>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</si>
  <si>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</si>
  <si>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</si>
  <si>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</si>
  <si>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</si>
  <si>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</si>
  <si>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</si>
  <si>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</si>
  <si>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</si>
  <si>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</si>
  <si>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</si>
  <si>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</si>
  <si>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</si>
  <si>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</si>
  <si>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</si>
  <si>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</si>
  <si>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</si>
  <si>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</si>
  <si>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</si>
  <si>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</si>
  <si>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</si>
  <si>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</si>
  <si>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</si>
  <si>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</si>
  <si>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</si>
  <si>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</si>
  <si>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</si>
  <si>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</si>
  <si>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</si>
  <si>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</si>
  <si>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</si>
  <si>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</si>
  <si>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</si>
  <si>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</si>
  <si>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</si>
  <si>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</si>
  <si>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</si>
  <si>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</si>
  <si>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</si>
  <si>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</si>
  <si>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</si>
  <si>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</si>
  <si>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</si>
  <si>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</si>
  <si>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</si>
  <si>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</si>
  <si>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</si>
  <si>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</si>
  <si>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</si>
  <si>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</si>
  <si>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</si>
  <si>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</si>
  <si>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</si>
  <si>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</si>
  <si>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</si>
  <si>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</si>
  <si>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</si>
  <si>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</si>
  <si>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</si>
  <si>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</si>
  <si>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</si>
  <si>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</si>
  <si>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</si>
  <si>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</si>
  <si>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</si>
  <si>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</si>
  <si>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</si>
  <si>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</si>
  <si>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</si>
  <si>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</si>
  <si>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</si>
  <si>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</si>
  <si>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</si>
  <si>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</si>
  <si>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</si>
  <si>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</si>
  <si>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</si>
  <si>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</si>
  <si>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</si>
  <si>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</si>
  <si>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</si>
  <si>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</si>
  <si>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</si>
  <si>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</si>
  <si>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</si>
  <si>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</si>
  <si>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</si>
  <si>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</si>
  <si>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</si>
  <si>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</si>
  <si>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</si>
  <si>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</si>
  <si>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</si>
  <si>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</si>
  <si>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</si>
  <si>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</si>
  <si>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</si>
  <si>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</si>
  <si>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</si>
  <si>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</si>
  <si>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</si>
  <si>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</si>
  <si>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</si>
  <si>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</si>
  <si>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</si>
  <si>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</si>
  <si>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</si>
  <si>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</si>
  <si>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</si>
  <si>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</si>
  <si>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</si>
  <si>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</si>
  <si>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</si>
  <si>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</si>
  <si>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</si>
  <si>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</si>
  <si>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</si>
  <si>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</si>
  <si>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</si>
  <si>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</si>
  <si>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</si>
  <si>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</si>
  <si>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</si>
  <si>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</si>
  <si>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</si>
  <si>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</si>
  <si>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</si>
  <si>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</si>
  <si>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</si>
  <si>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</si>
  <si>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</si>
  <si>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</si>
  <si>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</si>
  <si>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</si>
  <si>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</si>
  <si>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</si>
  <si>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</si>
  <si>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</si>
  <si>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</si>
  <si>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</si>
  <si>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</si>
  <si>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</si>
  <si>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</si>
  <si>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</si>
  <si>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</si>
  <si>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</si>
  <si>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</si>
  <si>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</si>
  <si>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</si>
  <si>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</si>
  <si>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</si>
  <si>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</si>
  <si>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</si>
  <si>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</si>
  <si>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</si>
  <si>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</si>
  <si>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</si>
  <si>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</si>
  <si>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</si>
  <si>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</si>
  <si>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</si>
  <si>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</si>
  <si>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</si>
  <si>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</si>
  <si>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</si>
  <si>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</si>
  <si>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</si>
  <si>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</si>
  <si>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</si>
  <si>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</si>
  <si>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</si>
  <si>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</si>
  <si>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</si>
  <si>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</si>
  <si>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</si>
  <si>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</si>
  <si>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</si>
  <si>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</si>
  <si>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</si>
  <si>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</si>
  <si>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</si>
  <si>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</si>
  <si>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</si>
  <si>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</si>
  <si>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</si>
  <si>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</si>
  <si>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</si>
  <si>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</si>
  <si>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</si>
  <si>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</si>
  <si>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</si>
  <si>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</si>
  <si>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</si>
  <si>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</si>
  <si>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</si>
  <si>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</si>
  <si>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</si>
  <si>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</si>
  <si>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</si>
  <si>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</si>
  <si>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</si>
  <si>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</si>
  <si>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</si>
  <si>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</si>
  <si>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</si>
  <si>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</si>
  <si>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</si>
  <si>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</si>
  <si>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</si>
  <si>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</si>
  <si>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</si>
  <si>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</si>
  <si>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</si>
  <si>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</si>
  <si>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</si>
  <si>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</si>
  <si>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</si>
  <si>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</si>
  <si>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</si>
  <si>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</si>
  <si>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</si>
  <si>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</si>
  <si>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</si>
  <si>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</si>
  <si>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</si>
  <si>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</si>
  <si>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</si>
  <si>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</si>
  <si>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</si>
  <si>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</si>
  <si>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</si>
  <si>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</si>
  <si>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</si>
  <si>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</si>
  <si>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</si>
  <si>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</si>
  <si>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</si>
  <si>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</si>
  <si>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</si>
  <si>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</si>
  <si>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</si>
  <si>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</si>
  <si>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</si>
  <si>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</si>
  <si>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</si>
  <si>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</si>
  <si>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</si>
  <si>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</si>
  <si>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</si>
  <si>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</si>
  <si>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</si>
  <si>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</si>
  <si>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</si>
  <si>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</si>
  <si>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</si>
  <si>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</si>
  <si>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</si>
  <si>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</si>
  <si>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</si>
  <si>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</si>
  <si>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</si>
  <si>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</si>
  <si>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</si>
  <si>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</si>
  <si>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</si>
  <si>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</si>
  <si>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</si>
  <si>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</si>
  <si>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</si>
  <si>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</si>
  <si>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</si>
  <si>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</si>
  <si>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</si>
  <si>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</si>
  <si>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</si>
  <si>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</si>
  <si>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</si>
  <si>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</si>
  <si>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</si>
  <si>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</si>
  <si>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</si>
  <si>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</si>
  <si>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</si>
  <si>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</si>
  <si>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</si>
  <si>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</si>
  <si>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</si>
  <si>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</si>
  <si>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</si>
  <si>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</si>
  <si>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</si>
  <si>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</si>
  <si>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</si>
  <si>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</si>
  <si>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</si>
  <si>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</si>
  <si>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</si>
  <si>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</si>
  <si>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</si>
  <si>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</si>
  <si>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</si>
  <si>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</si>
  <si>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</si>
  <si>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</si>
  <si>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</si>
  <si>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</si>
  <si>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</si>
  <si>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</si>
  <si>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</si>
  <si>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</si>
  <si>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</si>
  <si>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</si>
  <si>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</si>
  <si>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</si>
  <si>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</si>
  <si>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</si>
  <si>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</si>
  <si>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</si>
  <si>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</si>
  <si>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</si>
  <si>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</si>
  <si>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</si>
  <si>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</si>
  <si>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</si>
  <si>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</si>
  <si>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</si>
  <si>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</si>
  <si>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</si>
  <si>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</si>
  <si>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</si>
  <si>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</si>
  <si>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</si>
  <si>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</si>
  <si>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</si>
  <si>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</si>
  <si>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</si>
  <si>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</si>
  <si>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</si>
  <si>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</si>
  <si>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</si>
  <si>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</si>
  <si>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</si>
  <si>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</si>
  <si>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</si>
  <si>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</si>
  <si>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</si>
  <si>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</si>
  <si>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</si>
  <si>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</si>
  <si>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</si>
  <si>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</si>
  <si>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</si>
  <si>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</si>
  <si>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</si>
  <si>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</si>
  <si>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</si>
  <si>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</si>
  <si>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</si>
  <si>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</si>
  <si>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</si>
  <si>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</si>
  <si>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</si>
  <si>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</si>
  <si>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</si>
  <si>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</si>
  <si>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</si>
  <si>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</si>
  <si>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</si>
  <si>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</si>
  <si>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</si>
  <si>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</si>
  <si>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</si>
  <si>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</si>
  <si>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</si>
  <si>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</si>
  <si>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</si>
  <si>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</si>
  <si>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</si>
  <si>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</si>
  <si>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</si>
  <si>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</si>
  <si>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</si>
  <si>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</si>
  <si>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</si>
  <si>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</si>
  <si>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</si>
  <si>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</si>
  <si>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</si>
  <si>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</si>
  <si>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</si>
  <si>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</si>
  <si>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</si>
  <si>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</si>
  <si>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</si>
  <si>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</si>
  <si>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</si>
  <si>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</si>
  <si>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</si>
  <si>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</si>
  <si>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</si>
  <si>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</si>
  <si>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</si>
  <si>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</si>
  <si>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</si>
  <si>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</si>
  <si>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</si>
  <si>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</si>
  <si>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</si>
  <si>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</si>
  <si>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</si>
  <si>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</si>
  <si>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</si>
  <si>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</si>
  <si>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</si>
  <si>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</si>
  <si>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</si>
  <si>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</si>
  <si>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</si>
  <si>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</si>
  <si>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</si>
  <si>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</si>
  <si>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</si>
  <si>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</si>
  <si>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</si>
  <si>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</si>
  <si>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</si>
  <si>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</si>
  <si>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</si>
  <si>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</si>
  <si>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</si>
  <si>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</si>
  <si>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</si>
  <si>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</si>
  <si>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</si>
  <si>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</si>
  <si>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</si>
  <si>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</si>
  <si>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</si>
  <si>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</si>
  <si>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</si>
  <si>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</si>
  <si>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</si>
  <si>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</si>
  <si>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</si>
  <si>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</si>
  <si>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</si>
  <si>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</si>
  <si>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</si>
  <si>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</si>
  <si>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</si>
  <si>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</si>
  <si>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</si>
  <si>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</si>
  <si>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</si>
  <si>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</si>
  <si>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</si>
  <si>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</si>
  <si>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</si>
  <si>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</si>
  <si>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</si>
  <si>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</si>
  <si>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</si>
  <si>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</si>
  <si>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</si>
  <si>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</si>
  <si>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</si>
  <si>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</si>
  <si>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</si>
  <si>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</si>
  <si>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</si>
  <si>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</si>
  <si>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</si>
  <si>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</si>
  <si>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</si>
  <si>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</si>
  <si>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</si>
  <si>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</si>
  <si>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</si>
  <si>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</si>
  <si>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</si>
  <si>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</si>
  <si>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</si>
  <si>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</si>
  <si>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</si>
  <si>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</si>
  <si>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</si>
  <si>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</si>
  <si>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</si>
  <si>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</si>
  <si>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</si>
  <si>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</si>
  <si>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</si>
  <si>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</si>
  <si>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</si>
  <si>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</si>
  <si>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</si>
  <si>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</si>
  <si>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</si>
  <si>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</si>
  <si>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</si>
  <si>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</si>
  <si>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</si>
  <si>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</si>
  <si>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</si>
  <si>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</si>
  <si>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</si>
  <si>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</si>
  <si>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</si>
  <si>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</si>
  <si>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</si>
  <si>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</si>
  <si>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</si>
  <si>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</si>
  <si>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</si>
  <si>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</si>
  <si>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</si>
  <si>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</si>
  <si>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</si>
  <si>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</si>
  <si>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</si>
  <si>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</si>
  <si>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</si>
  <si>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</si>
  <si>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</si>
  <si>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</si>
  <si>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</si>
  <si>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</si>
  <si>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</si>
  <si>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</si>
  <si>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</si>
  <si>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</si>
  <si>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</si>
  <si>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</si>
  <si>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</si>
  <si>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</si>
  <si>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</si>
  <si>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</si>
  <si>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</si>
  <si>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</si>
  <si>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</si>
  <si>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</si>
  <si>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</si>
  <si>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</si>
  <si>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</si>
  <si>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</si>
  <si>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</si>
  <si>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</si>
  <si>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</si>
  <si>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</si>
  <si>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</si>
  <si>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</si>
  <si>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</si>
  <si>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</si>
  <si>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</si>
  <si>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</si>
  <si>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</si>
  <si>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</si>
  <si>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</si>
  <si>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</si>
  <si>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</si>
  <si>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</si>
  <si>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</si>
  <si>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</si>
  <si>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</si>
  <si>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</si>
  <si>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</si>
  <si>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</si>
  <si>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</si>
  <si>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</si>
  <si>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</si>
  <si>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</si>
  <si>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</si>
  <si>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</si>
  <si>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</si>
  <si>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</si>
  <si>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</si>
  <si>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</si>
  <si>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</si>
  <si>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</si>
  <si>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</si>
  <si>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</si>
  <si>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</si>
  <si>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</si>
  <si>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</si>
  <si>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</si>
  <si>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</si>
  <si>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</si>
  <si>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</si>
  <si>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</si>
  <si>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</si>
  <si>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</si>
  <si>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</si>
  <si>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</si>
  <si>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</si>
  <si>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</si>
  <si>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</si>
  <si>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</si>
  <si>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</si>
  <si>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</si>
  <si>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</si>
  <si>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</si>
  <si>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</si>
  <si>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</si>
  <si>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</si>
  <si>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</si>
  <si>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</si>
  <si>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</si>
  <si>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</si>
  <si>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</si>
  <si>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</si>
  <si>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</si>
  <si>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</si>
  <si>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</si>
  <si>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</si>
  <si>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</si>
  <si>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</si>
  <si>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</si>
  <si>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</si>
  <si>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</si>
  <si>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</si>
  <si>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</si>
  <si>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</si>
  <si>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</si>
  <si>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</si>
  <si>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</si>
  <si>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</si>
  <si>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</si>
  <si>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</si>
  <si>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</si>
  <si>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</si>
  <si>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</si>
  <si>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</si>
  <si>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</si>
  <si>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</si>
  <si>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</si>
  <si>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</si>
  <si>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</si>
  <si>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</si>
  <si>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</si>
  <si>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</si>
  <si>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</si>
  <si>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</si>
  <si>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</si>
  <si>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</si>
  <si>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</si>
  <si>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</si>
  <si>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</si>
  <si>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</si>
  <si>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</si>
  <si>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</si>
  <si>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</si>
  <si>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</si>
  <si>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</si>
  <si>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</si>
  <si>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</si>
  <si>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</si>
  <si>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</si>
  <si>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</si>
  <si>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</si>
  <si>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</si>
  <si>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</si>
  <si>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</si>
  <si>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</si>
  <si>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</si>
  <si>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</si>
  <si>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</si>
  <si>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</si>
  <si>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</si>
  <si>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</si>
  <si>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</si>
  <si>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</si>
  <si>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</si>
  <si>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</si>
  <si>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</si>
  <si>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</si>
  <si>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</si>
  <si>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</si>
  <si>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</si>
  <si>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</si>
  <si>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</si>
  <si>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</si>
  <si>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</si>
  <si>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</si>
  <si>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</si>
  <si>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</si>
  <si>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</si>
  <si>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</si>
  <si>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</si>
  <si>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</si>
  <si>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</si>
  <si>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</si>
  <si>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</si>
  <si>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</si>
  <si>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</si>
  <si>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</si>
  <si>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</si>
  <si>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</si>
  <si>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</si>
  <si>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</si>
  <si>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</si>
  <si>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</si>
  <si>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</si>
  <si>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</si>
  <si>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</si>
  <si>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</si>
  <si>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</si>
  <si>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</si>
  <si>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</si>
  <si>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</si>
  <si>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</si>
  <si>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</si>
  <si>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</si>
  <si>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</si>
  <si>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</si>
  <si>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</si>
  <si>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</si>
  <si>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</si>
  <si>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</si>
  <si>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</si>
  <si>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</si>
  <si>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</si>
  <si>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</si>
  <si>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</si>
  <si>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</si>
  <si>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</si>
  <si>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</si>
  <si>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</si>
  <si>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</si>
  <si>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</si>
  <si>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</si>
  <si>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</si>
  <si>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</si>
  <si>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</si>
  <si>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</si>
  <si>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</si>
  <si>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</si>
  <si>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</si>
  <si>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</si>
  <si>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</si>
  <si>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</si>
  <si>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</si>
  <si>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</si>
  <si>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</si>
  <si>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</si>
  <si>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</si>
  <si>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</si>
  <si>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</si>
  <si>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</si>
  <si>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</si>
  <si>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</si>
  <si>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</si>
  <si>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</si>
  <si>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</si>
  <si>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</si>
  <si>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</si>
  <si>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</si>
  <si>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</si>
  <si>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</si>
  <si>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</si>
  <si>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</si>
  <si>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</si>
  <si>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</si>
  <si>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</si>
  <si>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</si>
  <si>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</si>
  <si>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</si>
  <si>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</si>
  <si>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</si>
  <si>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</si>
  <si>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</si>
  <si>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</si>
  <si>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</si>
  <si>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</si>
  <si>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</si>
  <si>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</si>
  <si>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</si>
  <si>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</si>
  <si>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</si>
  <si>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</si>
  <si>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</si>
  <si>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</si>
  <si>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</si>
  <si>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</si>
  <si>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</si>
  <si>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</si>
  <si>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</si>
  <si>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</si>
  <si>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</si>
  <si>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</si>
  <si>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</si>
  <si>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</si>
  <si>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</si>
  <si>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</si>
  <si>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</si>
  <si>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</si>
  <si>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</si>
  <si>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</si>
  <si>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</si>
  <si>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</si>
  <si>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</si>
  <si>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</si>
  <si>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</si>
  <si>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</si>
  <si>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</si>
  <si>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</si>
  <si>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</si>
  <si>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</si>
  <si>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</si>
  <si>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</si>
  <si>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</si>
  <si>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</si>
  <si>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</si>
  <si>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</si>
  <si>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</si>
  <si>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</si>
  <si>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</si>
  <si>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</si>
  <si>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</si>
  <si>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</si>
  <si>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</si>
  <si>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</si>
  <si>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</si>
  <si>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</si>
  <si>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</si>
  <si>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</si>
  <si>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</si>
  <si>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</si>
  <si>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</si>
  <si>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</si>
  <si>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</si>
  <si>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</si>
  <si>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</si>
  <si>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</si>
  <si>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</si>
  <si>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</si>
  <si>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</si>
  <si>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</si>
  <si>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</si>
  <si>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</si>
  <si>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</si>
  <si>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</si>
  <si>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</si>
  <si>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</si>
  <si>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</si>
  <si>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</si>
  <si>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</si>
  <si>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</si>
  <si>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</si>
  <si>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</si>
  <si>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</si>
  <si>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</si>
  <si>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</si>
  <si>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</si>
  <si>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</si>
  <si>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</si>
  <si>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</si>
  <si>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</si>
  <si>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</si>
  <si>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</si>
  <si>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</si>
  <si>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</si>
  <si>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</si>
  <si>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</si>
  <si>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</si>
  <si>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</si>
  <si>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</si>
  <si>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</si>
  <si>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</si>
  <si>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</si>
  <si>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</si>
  <si>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</si>
  <si>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</si>
  <si>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</si>
  <si>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</si>
  <si>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</si>
  <si>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</si>
  <si>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</si>
  <si>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</si>
  <si>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</si>
  <si>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</si>
  <si>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</si>
  <si>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</si>
  <si>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</si>
  <si>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</si>
  <si>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</si>
  <si>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</si>
  <si>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</si>
  <si>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</si>
  <si>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</si>
  <si>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</si>
  <si>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</si>
  <si>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</si>
  <si>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</si>
  <si>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</si>
  <si>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</si>
  <si>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</si>
  <si>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</si>
  <si>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</si>
  <si>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</si>
  <si>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</si>
  <si>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</si>
  <si>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</si>
  <si>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</si>
  <si>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</si>
  <si>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</si>
  <si>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</si>
  <si>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</si>
  <si>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</si>
  <si>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</si>
  <si>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</si>
  <si>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</si>
  <si>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</si>
  <si>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</si>
  <si>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</si>
  <si>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</si>
  <si>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</si>
  <si>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</si>
  <si>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</si>
  <si>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</si>
  <si>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</si>
  <si>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</si>
  <si>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</si>
  <si>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</si>
  <si>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</si>
  <si>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</si>
  <si>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</si>
  <si>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</si>
  <si>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</si>
  <si>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</si>
  <si>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</si>
  <si>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</si>
  <si>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</si>
  <si>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</si>
  <si>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</si>
  <si>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</si>
  <si>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</si>
  <si>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</si>
  <si>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</si>
  <si>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</si>
  <si>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</si>
  <si>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</si>
  <si>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</si>
  <si>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</si>
  <si>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</si>
  <si>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</si>
  <si>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</si>
  <si>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</si>
  <si>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</si>
  <si>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</si>
  <si>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</si>
  <si>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</si>
  <si>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</si>
  <si>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</si>
  <si>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</si>
  <si>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</si>
  <si>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</si>
  <si>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</si>
  <si>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</si>
  <si>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</si>
  <si>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</si>
  <si>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</si>
  <si>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</si>
  <si>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</si>
  <si>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</si>
  <si>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</si>
  <si>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</si>
  <si>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</si>
  <si>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</si>
  <si>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</si>
  <si>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</si>
  <si>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</si>
  <si>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</si>
  <si>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</si>
  <si>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</si>
  <si>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</si>
  <si>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</si>
  <si>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</si>
  <si>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</si>
  <si>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</si>
  <si>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</si>
  <si>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</si>
  <si>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</si>
  <si>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</si>
  <si>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</si>
  <si>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</si>
  <si>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</si>
  <si>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</si>
  <si>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</si>
  <si>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</si>
  <si>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</si>
  <si>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</si>
  <si>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</si>
  <si>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</si>
  <si>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</si>
  <si>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</si>
  <si>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</si>
  <si>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</si>
  <si>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</si>
  <si>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</si>
  <si>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</si>
  <si>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</si>
  <si>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</si>
  <si>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</si>
  <si>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</si>
  <si>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</si>
  <si>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</si>
  <si>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</si>
  <si>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</si>
  <si>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</si>
  <si>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</si>
  <si>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</si>
  <si>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</si>
  <si>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</si>
  <si>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</si>
  <si>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</si>
  <si>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</si>
  <si>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</si>
  <si>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</si>
  <si>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</si>
  <si>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</si>
  <si>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</si>
  <si>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</si>
  <si>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</si>
  <si>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</si>
  <si>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</si>
  <si>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</si>
  <si>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</si>
  <si>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</si>
  <si>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</si>
  <si>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</si>
  <si>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</si>
  <si>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</si>
  <si>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</si>
  <si>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</si>
  <si>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</si>
  <si>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</si>
  <si>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</si>
  <si>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</si>
  <si>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</si>
  <si>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</si>
  <si>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</si>
  <si>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</si>
  <si>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</si>
  <si>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</si>
  <si>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</si>
  <si>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</si>
  <si>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</si>
  <si>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</si>
  <si>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</si>
  <si>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</si>
  <si>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</si>
  <si>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</si>
  <si>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</si>
  <si>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</si>
  <si>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</si>
  <si>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</si>
  <si>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</si>
  <si>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</si>
  <si>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</si>
  <si>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</si>
  <si>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</si>
  <si>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</si>
  <si>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</si>
  <si>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</si>
  <si>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</si>
  <si>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</si>
  <si>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</si>
  <si>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</si>
  <si>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</si>
  <si>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</si>
  <si>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</si>
  <si>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</si>
  <si>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</si>
  <si>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</si>
  <si>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</si>
  <si>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</si>
  <si>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</si>
  <si>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</si>
  <si>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</si>
  <si>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</si>
  <si>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</si>
  <si>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</si>
  <si>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</si>
  <si>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</si>
  <si>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</si>
  <si>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</si>
  <si>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</si>
  <si>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</si>
  <si>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</si>
  <si>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</si>
  <si>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</si>
  <si>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</si>
  <si>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</si>
  <si>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</si>
  <si>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</si>
  <si>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</si>
  <si>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</si>
  <si>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</si>
  <si>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</si>
  <si>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</si>
  <si>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</si>
  <si>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</si>
  <si>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</si>
  <si>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</si>
  <si>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</si>
  <si>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</si>
  <si>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</si>
  <si>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</si>
  <si>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</si>
  <si>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</si>
  <si>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</si>
  <si>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</si>
  <si>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</si>
  <si>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</si>
  <si>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</si>
  <si>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</si>
  <si>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</si>
  <si>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</si>
  <si>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</si>
  <si>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</si>
  <si>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</si>
  <si>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</si>
  <si>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</si>
  <si>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</si>
  <si>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</si>
  <si>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</si>
  <si>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</si>
  <si>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</si>
  <si>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</si>
  <si>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</si>
  <si>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</si>
  <si>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</si>
  <si>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</si>
  <si>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</si>
  <si>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</si>
  <si>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</si>
  <si>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</si>
  <si>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</si>
  <si>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</si>
  <si>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</si>
  <si>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</si>
  <si>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</si>
  <si>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</si>
  <si>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</si>
  <si>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</si>
  <si>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</si>
  <si>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</si>
  <si>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</si>
  <si>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</si>
  <si>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</si>
  <si>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</si>
  <si>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</si>
  <si>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</si>
  <si>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</si>
  <si>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</si>
  <si>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</si>
  <si>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</si>
  <si>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</si>
  <si>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</si>
  <si>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</si>
  <si>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</si>
  <si>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</si>
  <si>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</si>
  <si>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</si>
  <si>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</si>
  <si>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</si>
  <si>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</si>
  <si>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</si>
  <si>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</si>
  <si>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</si>
  <si>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</si>
  <si>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</si>
  <si>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</si>
  <si>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</si>
  <si>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</si>
  <si>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</si>
  <si>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</si>
  <si>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</si>
  <si>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</si>
  <si>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</si>
  <si>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</si>
  <si>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</si>
  <si>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</si>
  <si>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</si>
  <si>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</si>
  <si>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</si>
  <si>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</si>
  <si>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</si>
  <si>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</si>
  <si>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</si>
  <si>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</si>
  <si>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</si>
  <si>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</si>
  <si>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</si>
  <si>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</si>
  <si>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</si>
  <si>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</si>
  <si>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</si>
  <si>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</si>
  <si>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</si>
  <si>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</si>
  <si>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</si>
  <si>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</si>
  <si>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</si>
  <si>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</si>
  <si>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</si>
  <si>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</si>
  <si>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</si>
  <si>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</si>
  <si>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</si>
  <si>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</si>
  <si>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</si>
  <si>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</si>
  <si>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</si>
  <si>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</si>
  <si>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</si>
  <si>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</si>
  <si>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</si>
  <si>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</si>
  <si>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</si>
  <si>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</si>
  <si>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</si>
  <si>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</si>
  <si>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</si>
  <si>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</si>
  <si>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</si>
  <si>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</si>
  <si>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</si>
  <si>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</si>
  <si>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</si>
  <si>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</si>
  <si>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</si>
  <si>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</si>
  <si>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</si>
  <si>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</si>
  <si>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</si>
  <si>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</si>
  <si>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</si>
  <si>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</si>
  <si>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</si>
  <si>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</si>
  <si>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</si>
  <si>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</si>
  <si>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</si>
  <si>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</si>
  <si>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</si>
  <si>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</si>
  <si>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</si>
  <si>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</si>
  <si>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</si>
  <si>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</si>
  <si>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</si>
  <si>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</si>
  <si>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</si>
  <si>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</si>
  <si>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</si>
  <si>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</si>
  <si>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</si>
  <si>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</si>
  <si>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</si>
  <si>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</si>
  <si>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</si>
  <si>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</si>
  <si>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</si>
  <si>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</si>
  <si>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</si>
  <si>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</si>
  <si>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</si>
  <si>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</si>
  <si>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</si>
  <si>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</si>
  <si>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</si>
  <si>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</si>
  <si>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</si>
  <si>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</si>
  <si>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</si>
  <si>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</si>
  <si>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</si>
  <si>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</si>
  <si>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</si>
  <si>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</si>
  <si>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</si>
  <si>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</si>
  <si>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</si>
  <si>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</si>
  <si>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</si>
  <si>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</si>
  <si>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</si>
  <si>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</si>
  <si>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</si>
  <si>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</si>
  <si>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</si>
  <si>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</si>
  <si>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</si>
  <si>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</si>
  <si>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</si>
  <si>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</si>
  <si>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</si>
  <si>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</si>
  <si>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</si>
  <si>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</si>
  <si>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</si>
  <si>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</si>
  <si>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</si>
  <si>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</si>
  <si>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</si>
  <si>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</si>
  <si>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</si>
  <si>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</si>
  <si>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</si>
  <si>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</si>
  <si>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</si>
  <si>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</si>
  <si>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</si>
  <si>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</si>
  <si>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</si>
  <si>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</si>
  <si>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</si>
  <si>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</si>
  <si>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</si>
  <si>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</si>
  <si>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</si>
  <si>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</si>
  <si>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</si>
  <si>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</si>
  <si>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</si>
  <si>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</si>
  <si>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</si>
  <si>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</si>
  <si>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</si>
  <si>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</si>
  <si>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</si>
  <si>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</si>
  <si>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</si>
  <si>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</si>
  <si>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</si>
  <si>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</si>
  <si>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</si>
  <si>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</si>
  <si>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</si>
  <si>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</si>
  <si>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</si>
  <si>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</si>
  <si>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</si>
  <si>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</si>
  <si>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</si>
  <si>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</si>
  <si>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</si>
  <si>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</si>
  <si>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</si>
  <si>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</si>
  <si>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</si>
  <si>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</si>
  <si>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</si>
  <si>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</si>
  <si>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</si>
  <si>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</si>
  <si>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</si>
  <si>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</si>
  <si>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</si>
  <si>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</si>
  <si>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</si>
  <si>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</si>
  <si>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</si>
  <si>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</si>
  <si>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</si>
  <si>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</si>
  <si>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</si>
  <si>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</si>
  <si>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</si>
  <si>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</si>
  <si>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</si>
  <si>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</si>
  <si>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</si>
  <si>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</si>
  <si>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</si>
  <si>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</si>
  <si>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</si>
  <si>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</si>
  <si>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</si>
  <si>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</si>
  <si>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</si>
  <si>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</si>
  <si>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</si>
  <si>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</si>
  <si>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</si>
  <si>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</si>
  <si>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</si>
  <si>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</si>
  <si>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</si>
  <si>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</si>
  <si>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</si>
  <si>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</si>
  <si>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</si>
  <si>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</si>
  <si>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</si>
  <si>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</si>
  <si>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</si>
  <si>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</si>
  <si>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</si>
  <si>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</si>
  <si>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</si>
  <si>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</si>
  <si>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</si>
  <si>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</si>
  <si>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</si>
  <si>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</si>
  <si>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</si>
  <si>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</si>
  <si>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</si>
  <si>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</si>
  <si>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</si>
  <si>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</si>
  <si>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</si>
  <si>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</si>
  <si>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</si>
  <si>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</si>
  <si>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</si>
  <si>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</si>
  <si>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</si>
  <si>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</si>
  <si>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</si>
  <si>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</si>
  <si>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</si>
  <si>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</si>
  <si>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</si>
  <si>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</si>
  <si>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</si>
  <si>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</si>
  <si>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</si>
  <si>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</si>
  <si>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</si>
  <si>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</si>
  <si>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</si>
  <si>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</si>
  <si>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</si>
  <si>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</si>
  <si>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</si>
  <si>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</si>
  <si>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</si>
  <si>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</si>
  <si>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</si>
  <si>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</si>
  <si>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</si>
  <si>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</si>
  <si>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</si>
  <si>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</si>
  <si>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</si>
  <si>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</si>
  <si>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</si>
  <si>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</si>
  <si>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</si>
  <si>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</si>
  <si>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</si>
  <si>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</si>
  <si>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</si>
  <si>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</si>
  <si>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</si>
  <si>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</si>
  <si>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</si>
  <si>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</si>
  <si>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</si>
  <si>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</si>
  <si>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</si>
  <si>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</si>
  <si>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</si>
  <si>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</si>
  <si>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</si>
  <si>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</si>
  <si>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</si>
  <si>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</si>
  <si>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</si>
  <si>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</si>
  <si>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</si>
  <si>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</si>
  <si>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</si>
  <si>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</si>
  <si>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</si>
  <si>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</si>
  <si>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</si>
  <si>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</si>
  <si>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</si>
  <si>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</si>
  <si>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</si>
  <si>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</si>
  <si>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</si>
  <si>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</si>
  <si>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</si>
  <si>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</si>
  <si>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</si>
  <si>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</si>
  <si>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</si>
  <si>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</si>
  <si>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</si>
  <si>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</si>
  <si>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</si>
  <si>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</si>
  <si>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</si>
  <si>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</si>
  <si>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</si>
  <si>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</si>
  <si>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</si>
  <si>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</si>
  <si>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</si>
  <si>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</si>
  <si>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</si>
  <si>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</si>
  <si>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</si>
  <si>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</si>
  <si>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</si>
  <si>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</si>
  <si>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</si>
  <si>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</si>
  <si>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</si>
  <si>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</si>
  <si>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</si>
  <si>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</si>
  <si>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</si>
  <si>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</si>
  <si>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</si>
  <si>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</si>
  <si>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</si>
  <si>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</si>
  <si>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</si>
  <si>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</si>
  <si>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</si>
  <si>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</si>
  <si>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</si>
  <si>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</si>
  <si>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</si>
  <si>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</si>
  <si>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</si>
  <si>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</si>
  <si>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</si>
  <si>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</si>
  <si>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</si>
  <si>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</si>
  <si>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</si>
  <si>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</si>
  <si>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</si>
  <si>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</si>
  <si>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</si>
  <si>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</si>
  <si>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</si>
  <si>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</si>
  <si>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</si>
  <si>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</si>
  <si>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</si>
  <si>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</si>
  <si>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</si>
  <si>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</si>
  <si>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</si>
  <si>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</si>
  <si>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</si>
  <si>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</si>
  <si>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</si>
  <si>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</si>
  <si>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</si>
  <si>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</si>
  <si>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</si>
  <si>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</si>
  <si>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</si>
  <si>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</si>
  <si>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</si>
  <si>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</si>
  <si>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</si>
  <si>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</si>
  <si>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</si>
  <si>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</si>
  <si>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</si>
  <si>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</si>
  <si>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</si>
  <si>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</si>
  <si>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</si>
  <si>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</si>
  <si>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</si>
  <si>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</si>
  <si>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</si>
  <si>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</si>
  <si>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</si>
  <si>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</si>
  <si>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</si>
  <si>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</si>
  <si>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</si>
  <si>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</si>
  <si>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</si>
  <si>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</si>
  <si>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</si>
  <si>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</si>
  <si>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</si>
  <si>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</si>
  <si>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</si>
  <si>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</si>
  <si>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</si>
  <si>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</si>
  <si>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</si>
  <si>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</si>
  <si>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</si>
  <si>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</si>
  <si>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</si>
  <si>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</si>
  <si>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</si>
  <si>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</si>
  <si>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</si>
  <si>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</si>
  <si>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</si>
  <si>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</si>
  <si>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</si>
  <si>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</si>
  <si>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</si>
  <si>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</si>
  <si>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</si>
  <si>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</si>
  <si>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</si>
  <si>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</si>
  <si>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</si>
  <si>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</si>
  <si>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</si>
  <si>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</si>
  <si>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</si>
  <si>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</si>
  <si>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</si>
  <si>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</si>
  <si>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</si>
  <si>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</si>
  <si>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</si>
  <si>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</si>
  <si>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</si>
  <si>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</si>
  <si>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</si>
  <si>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</si>
  <si>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</si>
  <si>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</si>
  <si>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</si>
  <si>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</si>
  <si>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</si>
  <si>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</si>
  <si>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</si>
  <si>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</si>
  <si>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</si>
  <si>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</si>
  <si>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</si>
  <si>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</si>
  <si>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</si>
  <si>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</si>
  <si>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</si>
  <si>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</si>
  <si>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</si>
  <si>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</si>
  <si>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</si>
  <si>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</si>
  <si>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</si>
  <si>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</si>
  <si>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</si>
  <si>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</si>
  <si>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</si>
  <si>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</si>
  <si>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</si>
  <si>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</si>
  <si>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</si>
  <si>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</si>
  <si>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</si>
  <si>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</si>
  <si>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</si>
  <si>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</si>
  <si>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</si>
  <si>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</si>
  <si>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</si>
  <si>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</si>
  <si>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</si>
  <si>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</si>
  <si>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</si>
  <si>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</si>
  <si>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</si>
  <si>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</si>
  <si>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</si>
  <si>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</si>
  <si>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</si>
  <si>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</si>
  <si>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</si>
  <si>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</si>
  <si>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</si>
  <si>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</si>
  <si>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</si>
  <si>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</si>
  <si>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</si>
  <si>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</si>
  <si>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</si>
  <si>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</si>
  <si>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</si>
  <si>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</si>
  <si>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</si>
  <si>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</si>
  <si>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</si>
  <si>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</si>
  <si>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</si>
  <si>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</si>
  <si>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</si>
  <si>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</si>
  <si>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</si>
  <si>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</si>
  <si>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</si>
  <si>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</si>
  <si>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</si>
  <si>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</si>
  <si>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</si>
  <si>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</si>
  <si>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</si>
  <si>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</si>
  <si>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</si>
  <si>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</si>
  <si>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</si>
  <si>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</si>
  <si>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</si>
  <si>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</si>
  <si>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</si>
  <si>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</si>
  <si>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</si>
  <si>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</si>
  <si>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</si>
  <si>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</si>
  <si>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</si>
  <si>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</si>
  <si>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</si>
  <si>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</si>
  <si>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</si>
  <si>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</si>
  <si>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</si>
  <si>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</si>
  <si>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</si>
  <si>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</si>
  <si>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</si>
  <si>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</si>
  <si>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</si>
  <si>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</si>
  <si>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</si>
  <si>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</si>
  <si>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</si>
  <si>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</si>
  <si>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</si>
  <si>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</si>
  <si>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</si>
  <si>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</si>
  <si>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</si>
  <si>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</si>
  <si>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</si>
  <si>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</si>
  <si>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</si>
  <si>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</si>
  <si>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</si>
  <si>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</si>
  <si>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</si>
  <si>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</si>
  <si>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</si>
  <si>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</si>
  <si>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</si>
  <si>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</si>
  <si>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</si>
  <si>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</si>
  <si>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</si>
  <si>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</si>
  <si>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</si>
  <si>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</si>
  <si>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</si>
  <si>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</si>
  <si>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</si>
  <si>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</si>
  <si>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</si>
  <si>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</si>
  <si>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</si>
  <si>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</si>
  <si>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</si>
  <si>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</si>
  <si>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</si>
  <si>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</si>
  <si>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</si>
  <si>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</si>
  <si>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</si>
  <si>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</si>
  <si>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</si>
  <si>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</si>
  <si>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</si>
  <si>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</si>
  <si>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</si>
  <si>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</si>
  <si>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</si>
  <si>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</si>
  <si>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</si>
  <si>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</si>
  <si>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</si>
  <si>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</si>
  <si>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</si>
  <si>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</si>
  <si>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</si>
  <si>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</si>
  <si>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</si>
  <si>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</si>
  <si>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</si>
  <si>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</si>
  <si>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</si>
  <si>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</si>
  <si>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</si>
  <si>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</si>
  <si>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</si>
  <si>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</si>
  <si>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</si>
  <si>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</si>
  <si>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</si>
  <si>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</si>
  <si>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</si>
  <si>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</si>
  <si>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</si>
  <si>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</si>
  <si>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</si>
  <si>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</si>
  <si>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</si>
  <si>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</si>
  <si>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</si>
  <si>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</si>
  <si>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</si>
  <si>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</si>
  <si>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</si>
  <si>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</si>
  <si>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</si>
  <si>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</si>
  <si>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</si>
  <si>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</si>
  <si>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</si>
  <si>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</si>
  <si>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</si>
  <si>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</si>
  <si>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</si>
  <si>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</si>
  <si>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</si>
  <si>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</si>
  <si>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</si>
  <si>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</si>
  <si>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</si>
  <si>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</si>
  <si>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</si>
  <si>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</si>
  <si>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</si>
  <si>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</si>
  <si>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</si>
  <si>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</si>
  <si>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</si>
  <si>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</si>
  <si>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</si>
  <si>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</si>
  <si>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</si>
  <si>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</si>
  <si>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</si>
  <si>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</si>
  <si>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</si>
  <si>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</si>
  <si>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</si>
  <si>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</si>
  <si>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</si>
  <si>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</si>
  <si>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</si>
  <si>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</si>
  <si>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</si>
  <si>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</si>
  <si>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</si>
  <si>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</si>
  <si>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</si>
  <si>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</si>
  <si>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</si>
  <si>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</si>
  <si>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</si>
  <si>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</si>
  <si>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</si>
  <si>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</si>
  <si>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</si>
  <si>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</si>
  <si>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</si>
  <si>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</si>
  <si>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</si>
  <si>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</si>
  <si>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</si>
  <si>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</si>
  <si>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</si>
  <si>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</si>
  <si>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</si>
  <si>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</si>
  <si>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</si>
  <si>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</si>
  <si>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</si>
  <si>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</si>
  <si>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</si>
  <si>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</si>
  <si>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</si>
  <si>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</si>
  <si>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</si>
  <si>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</si>
  <si>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</si>
  <si>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</si>
  <si>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</si>
  <si>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</si>
  <si>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</si>
  <si>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</si>
  <si>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</si>
  <si>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</si>
  <si>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</si>
  <si>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</si>
  <si>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</si>
  <si>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</si>
  <si>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</si>
  <si>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</si>
  <si>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</si>
  <si>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</si>
  <si>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</si>
  <si>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</si>
  <si>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</si>
  <si>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</si>
  <si>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</si>
  <si>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</si>
  <si>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</si>
  <si>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</si>
  <si>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</si>
  <si>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</si>
  <si>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</si>
  <si>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</si>
  <si>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</si>
  <si>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</si>
  <si>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</si>
  <si>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</si>
  <si>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</si>
  <si>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</si>
  <si>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</si>
  <si>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</si>
  <si>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</si>
  <si>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</si>
  <si>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</si>
  <si>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</si>
  <si>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</si>
  <si>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</si>
  <si>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</si>
  <si>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</si>
  <si>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</si>
  <si>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</si>
  <si>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</si>
  <si>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</si>
  <si>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</si>
  <si>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</si>
  <si>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</si>
  <si>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</si>
  <si>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</si>
  <si>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</si>
  <si>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</si>
  <si>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</si>
  <si>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</si>
  <si>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</si>
  <si>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</si>
  <si>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</si>
  <si>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</si>
  <si>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</si>
  <si>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</si>
  <si>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</si>
  <si>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</si>
  <si>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</si>
  <si>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</si>
  <si>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</si>
  <si>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</si>
  <si>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</si>
  <si>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</si>
  <si>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</si>
  <si>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</si>
  <si>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</si>
  <si>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</si>
  <si>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</si>
  <si>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</si>
  <si>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</si>
  <si>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</si>
  <si>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</si>
  <si>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</si>
  <si>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</si>
  <si>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</si>
  <si>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</si>
  <si>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</si>
  <si>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</si>
  <si>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</si>
  <si>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</si>
  <si>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</si>
  <si>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</si>
  <si>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</si>
  <si>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</si>
  <si>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</si>
  <si>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</si>
  <si>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</si>
  <si>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</si>
  <si>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</si>
  <si>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</si>
  <si>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</si>
  <si>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</si>
  <si>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</si>
  <si>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</si>
  <si>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</si>
  <si>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</si>
  <si>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</si>
  <si>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</si>
  <si>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</si>
  <si>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</si>
  <si>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</si>
  <si>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</si>
  <si>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</si>
  <si>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</si>
  <si>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</si>
  <si>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</si>
  <si>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</si>
  <si>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</si>
  <si>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</si>
  <si>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</si>
  <si>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</si>
  <si>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</si>
  <si>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</si>
  <si>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</si>
  <si>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</si>
  <si>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</si>
  <si>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</si>
  <si>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</si>
  <si>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</si>
  <si>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</si>
  <si>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</si>
  <si>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</si>
  <si>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</si>
  <si>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</si>
  <si>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</si>
  <si>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</si>
  <si>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</si>
  <si>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</si>
  <si>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</si>
  <si>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</si>
  <si>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</si>
  <si>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</si>
  <si>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</si>
  <si>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</si>
  <si>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</si>
  <si>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</si>
  <si>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</si>
  <si>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</si>
  <si>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</si>
  <si>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</si>
  <si>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</si>
  <si>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</si>
  <si>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</si>
  <si>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</si>
  <si>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</si>
  <si>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</si>
  <si>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</si>
  <si>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</si>
  <si>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</si>
  <si>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</si>
  <si>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</si>
  <si>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</si>
  <si>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</si>
  <si>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</si>
  <si>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</si>
  <si>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</si>
  <si>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</si>
  <si>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</si>
  <si>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</si>
  <si>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</si>
  <si>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</si>
  <si>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</si>
  <si>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</si>
  <si>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</si>
  <si>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</si>
  <si>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</si>
  <si>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</si>
  <si>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</si>
  <si>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</si>
  <si>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</si>
  <si>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</si>
  <si>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</si>
  <si>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</si>
  <si>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</si>
  <si>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</si>
  <si>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</si>
  <si>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</si>
  <si>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</si>
  <si>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</si>
  <si>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</si>
  <si>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</si>
  <si>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</si>
  <si>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</si>
  <si>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</si>
  <si>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</si>
  <si>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</si>
  <si>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</si>
  <si>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</si>
  <si>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</si>
  <si>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</si>
  <si>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</si>
  <si>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</si>
  <si>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</si>
  <si>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</si>
  <si>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</si>
  <si>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</si>
  <si>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</si>
  <si>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</si>
  <si>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</si>
  <si>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</si>
  <si>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</si>
  <si>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</si>
  <si>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</si>
  <si>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</si>
  <si>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</si>
  <si>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</si>
  <si>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</si>
  <si>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</si>
  <si>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</si>
  <si>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</si>
  <si>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</si>
  <si>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</si>
  <si>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</si>
  <si>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</si>
  <si>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</si>
  <si>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</si>
  <si>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</si>
  <si>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</si>
  <si>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</si>
  <si>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</si>
  <si>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</si>
  <si>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</si>
  <si>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</si>
  <si>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</si>
  <si>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</si>
  <si>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</si>
  <si>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</si>
  <si>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</si>
  <si>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</si>
  <si>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</si>
  <si>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</si>
  <si>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</si>
  <si>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</si>
  <si>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</si>
  <si>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</si>
  <si>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</si>
  <si>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</si>
  <si>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</si>
  <si>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</si>
  <si>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</si>
  <si>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</si>
  <si>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</si>
  <si>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</si>
  <si>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</si>
  <si>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</si>
  <si>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</si>
  <si>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</si>
  <si>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</si>
  <si>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</si>
  <si>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</si>
  <si>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</si>
  <si>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</si>
  <si>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</si>
  <si>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</si>
  <si>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</si>
  <si>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</si>
  <si>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</si>
  <si>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</si>
  <si>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</si>
  <si>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</si>
  <si>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</si>
  <si>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</si>
  <si>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</si>
  <si>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</si>
  <si>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</si>
  <si>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</si>
  <si>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</si>
  <si>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</si>
  <si>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</si>
  <si>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</si>
  <si>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</si>
  <si>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</si>
  <si>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</si>
  <si>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</si>
  <si>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</si>
  <si>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</si>
  <si>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</si>
  <si>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</si>
  <si>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</si>
  <si>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</si>
  <si>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</si>
  <si>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</si>
  <si>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</si>
  <si>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</si>
  <si>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</si>
  <si>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</si>
  <si>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</si>
  <si>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</si>
  <si>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</si>
  <si>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</si>
  <si>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</si>
  <si>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</si>
  <si>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</si>
  <si>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</si>
  <si>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</si>
  <si>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</si>
  <si>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</si>
  <si>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</si>
  <si>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</si>
  <si>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</si>
  <si>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</si>
  <si>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</si>
  <si>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</si>
  <si>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</si>
  <si>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</si>
  <si>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</si>
  <si>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</si>
  <si>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</si>
  <si>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</si>
  <si>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</si>
  <si>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</si>
  <si>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</si>
  <si>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</si>
  <si>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</si>
  <si>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</si>
  <si>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</si>
  <si>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</si>
  <si>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</si>
  <si>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</si>
  <si>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</si>
  <si>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</si>
  <si>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</si>
  <si>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</si>
  <si>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</si>
  <si>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</si>
  <si>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</si>
  <si>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</si>
  <si>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</si>
  <si>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</si>
  <si>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</si>
  <si>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</si>
  <si>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</si>
  <si>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</si>
  <si>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</si>
  <si>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</si>
  <si>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</si>
  <si>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</si>
  <si>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</si>
  <si>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</si>
  <si>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</si>
  <si>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</si>
  <si>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</si>
  <si>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</si>
  <si>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</si>
  <si>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</si>
  <si>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</si>
  <si>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</si>
  <si>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</si>
  <si>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</si>
  <si>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</si>
  <si>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</si>
  <si>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</si>
  <si>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</si>
  <si>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</si>
  <si>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</si>
  <si>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</si>
  <si>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</si>
  <si>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</si>
  <si>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</si>
  <si>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</si>
  <si>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</si>
  <si>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</si>
  <si>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</si>
  <si>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</si>
  <si>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</si>
  <si>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</si>
  <si>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</si>
  <si>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</si>
  <si>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</si>
  <si>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</si>
  <si>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</si>
  <si>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</si>
  <si>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</si>
  <si>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</si>
  <si>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</si>
  <si>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</si>
  <si>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</si>
  <si>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</si>
  <si>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</si>
  <si>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</si>
  <si>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</si>
  <si>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</si>
  <si>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</si>
  <si>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</si>
  <si>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</si>
  <si>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</si>
  <si>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</si>
  <si>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</si>
  <si>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</si>
  <si>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</si>
  <si>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</si>
  <si>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</si>
  <si>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</si>
  <si>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</si>
  <si>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</si>
  <si>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</si>
  <si>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</si>
  <si>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</si>
  <si>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</si>
  <si>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</si>
  <si>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</si>
  <si>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</si>
  <si>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</si>
  <si>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</si>
  <si>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</si>
  <si>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</si>
  <si>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</si>
  <si>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</si>
  <si>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</si>
  <si>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</si>
  <si>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</si>
  <si>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</si>
  <si>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</si>
  <si>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</si>
  <si>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</si>
  <si>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</si>
  <si>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</si>
  <si>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</si>
  <si>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</si>
  <si>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</si>
  <si>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</si>
  <si>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</si>
  <si>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</si>
  <si>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</si>
  <si>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</si>
  <si>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</si>
  <si>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</si>
  <si>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</si>
  <si>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</si>
  <si>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</si>
  <si>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</si>
  <si>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</si>
  <si>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</si>
  <si>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</si>
  <si>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</si>
  <si>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</si>
  <si>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</si>
  <si>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</si>
  <si>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</si>
  <si>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</si>
  <si>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</si>
  <si>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</si>
  <si>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</si>
  <si>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</si>
  <si>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</si>
  <si>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</si>
  <si>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</si>
  <si>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</si>
  <si>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</si>
  <si>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</si>
  <si>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</si>
  <si>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</si>
  <si>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</si>
  <si>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</si>
  <si>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</si>
  <si>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</si>
  <si>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</si>
  <si>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</si>
  <si>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</si>
  <si>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</si>
  <si>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</si>
  <si>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</si>
  <si>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</si>
  <si>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</si>
  <si>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</si>
  <si>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</si>
  <si>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</si>
  <si>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</si>
  <si>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</si>
  <si>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</si>
  <si>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</si>
  <si>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</si>
  <si>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</si>
  <si>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</si>
  <si>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</si>
  <si>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</si>
  <si>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</si>
  <si>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</si>
  <si>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</si>
  <si>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</si>
  <si>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</si>
  <si>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</si>
  <si>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</si>
  <si>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</si>
  <si>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</si>
  <si>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</si>
  <si>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</si>
  <si>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</si>
  <si>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</si>
  <si>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</si>
  <si>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</si>
  <si>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</si>
  <si>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</si>
  <si>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</si>
  <si>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</si>
  <si>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</si>
  <si>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</si>
  <si>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</si>
  <si>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</si>
  <si>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</si>
  <si>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</si>
  <si>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</si>
  <si>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</si>
  <si>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</si>
  <si>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</si>
  <si>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</si>
  <si>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</si>
  <si>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</si>
  <si>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</si>
  <si>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</si>
  <si>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</si>
  <si>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</si>
  <si>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</si>
  <si>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</si>
  <si>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</si>
  <si>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</si>
  <si>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</si>
  <si>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</si>
  <si>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</si>
  <si>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</si>
  <si>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</si>
  <si>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</si>
  <si>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</si>
  <si>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</si>
  <si>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</si>
  <si>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</si>
  <si>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</si>
  <si>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</si>
  <si>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</si>
  <si>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</si>
  <si>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</si>
  <si>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</si>
  <si>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</si>
  <si>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</si>
  <si>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</si>
  <si>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</si>
  <si>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</si>
  <si>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</si>
  <si>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</si>
  <si>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</si>
  <si>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</si>
  <si>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</si>
  <si>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</si>
  <si>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</si>
  <si>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</si>
  <si>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</si>
  <si>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</si>
  <si>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</si>
  <si>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</si>
  <si>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</si>
  <si>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</si>
  <si>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</si>
  <si>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</si>
  <si>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</si>
  <si>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</si>
  <si>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</si>
  <si>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</si>
  <si>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</si>
  <si>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</si>
  <si>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</si>
  <si>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</si>
  <si>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</si>
  <si>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</si>
  <si>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</si>
  <si>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</si>
  <si>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</si>
  <si>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</si>
  <si>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</si>
  <si>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</si>
  <si>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</si>
  <si>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</si>
  <si>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</si>
  <si>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</si>
  <si>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</si>
  <si>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</si>
  <si>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</si>
  <si>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</si>
  <si>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</si>
  <si>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</si>
  <si>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</si>
  <si>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</si>
  <si>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</si>
  <si>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</si>
  <si>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</si>
  <si>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</si>
  <si>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</si>
  <si>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</si>
  <si>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</si>
  <si>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</si>
  <si>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</si>
  <si>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</si>
  <si>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</si>
  <si>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</si>
  <si>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</si>
  <si>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</si>
  <si>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</si>
  <si>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</si>
  <si>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</si>
  <si>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</si>
  <si>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</si>
  <si>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</si>
  <si>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</si>
  <si>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</si>
  <si>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</si>
  <si>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</si>
  <si>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</si>
  <si>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</si>
  <si>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</si>
  <si>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</si>
  <si>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</si>
  <si>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</si>
  <si>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</si>
  <si>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</si>
  <si>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</si>
  <si>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</si>
  <si>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</si>
  <si>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</si>
  <si>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</si>
  <si>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</si>
  <si>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</si>
  <si>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</si>
  <si>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</si>
  <si>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</si>
  <si>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</si>
  <si>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</si>
  <si>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</si>
  <si>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</si>
  <si>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</si>
  <si>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</si>
  <si>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</si>
  <si>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</si>
  <si>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</si>
  <si>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</si>
  <si>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</si>
  <si>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</si>
  <si>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</si>
  <si>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</si>
  <si>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</si>
  <si>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</si>
  <si>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</si>
  <si>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</si>
  <si>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</si>
  <si>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</si>
  <si>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</si>
  <si>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</si>
  <si>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</si>
  <si>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</si>
  <si>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</si>
  <si>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</si>
  <si>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</si>
  <si>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</si>
  <si>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</si>
  <si>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</si>
  <si>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</si>
  <si>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</si>
  <si>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</si>
  <si>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</si>
  <si>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</si>
  <si>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</si>
  <si>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</si>
  <si>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</si>
  <si>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</si>
  <si>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</si>
  <si>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</si>
  <si>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</si>
  <si>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</si>
  <si>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</si>
  <si>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</si>
  <si>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</si>
  <si>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</si>
  <si>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</si>
  <si>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</si>
  <si>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</si>
  <si>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</si>
  <si>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</si>
  <si>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</si>
  <si>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</si>
  <si>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</si>
  <si>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</si>
  <si>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</si>
  <si>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</si>
  <si>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</si>
  <si>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</si>
  <si>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</si>
  <si>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</si>
  <si>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</si>
  <si>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</si>
  <si>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</si>
  <si>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</si>
  <si>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</si>
  <si>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</si>
  <si>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</si>
  <si>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</si>
  <si>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</si>
  <si>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</si>
  <si>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</si>
  <si>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</si>
  <si>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</si>
  <si>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</si>
  <si>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</si>
  <si>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</si>
  <si>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</si>
  <si>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</si>
  <si>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</si>
  <si>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</si>
  <si>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</si>
  <si>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</si>
  <si>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</si>
  <si>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</si>
  <si>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</si>
  <si>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</si>
  <si>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</si>
  <si>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</si>
  <si>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</si>
  <si>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</si>
  <si>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</si>
  <si>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</si>
  <si>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</si>
  <si>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</si>
  <si>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</si>
  <si>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</si>
  <si>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</si>
  <si>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</si>
  <si>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</si>
  <si>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</si>
  <si>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</si>
  <si>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</si>
  <si>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</si>
  <si>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</si>
  <si>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</si>
  <si>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</si>
  <si>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</si>
  <si>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</si>
  <si>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</si>
  <si>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</si>
  <si>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</si>
  <si>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</si>
  <si>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</si>
  <si>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</si>
  <si>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</si>
  <si>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</si>
  <si>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</si>
  <si>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</si>
  <si>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</si>
  <si>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</si>
  <si>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</si>
  <si>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</si>
  <si>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</si>
  <si>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</si>
  <si>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</si>
  <si>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</si>
  <si>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</si>
  <si>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</si>
  <si>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</si>
  <si>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</si>
  <si>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</si>
  <si>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</si>
  <si>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</si>
  <si>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</si>
  <si>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</si>
  <si>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</si>
  <si>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</si>
  <si>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</si>
  <si>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</si>
  <si>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</si>
  <si>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</si>
  <si>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</si>
  <si>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</si>
  <si>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</si>
  <si>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</si>
  <si>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</si>
  <si>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</si>
  <si>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</si>
  <si>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</si>
  <si>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</si>
  <si>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</si>
  <si>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</si>
  <si>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</si>
  <si>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</si>
  <si>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</si>
  <si>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</si>
  <si>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</si>
  <si>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</si>
  <si>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</si>
  <si>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</si>
  <si>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</si>
  <si>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</si>
  <si>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</si>
  <si>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</si>
  <si>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</si>
  <si>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</si>
  <si>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</si>
  <si>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</si>
  <si>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</si>
  <si>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</si>
  <si>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</si>
  <si>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</si>
  <si>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</si>
  <si>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</si>
  <si>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</si>
  <si>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</si>
  <si>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</si>
  <si>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</si>
  <si>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</si>
  <si>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</si>
  <si>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</si>
  <si>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</si>
  <si>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</si>
  <si>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</si>
  <si>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</si>
  <si>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</si>
  <si>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</si>
  <si>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</si>
  <si>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</si>
  <si>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</si>
  <si>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</si>
  <si>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</si>
  <si>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</si>
  <si>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</si>
  <si>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</si>
  <si>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</si>
  <si>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</si>
  <si>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</si>
  <si>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</si>
  <si>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</si>
  <si>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</si>
  <si>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</si>
  <si>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</si>
  <si>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</si>
  <si>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</si>
  <si>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</si>
  <si>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</si>
  <si>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</si>
  <si>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</si>
  <si>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</si>
  <si>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</si>
  <si>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</si>
  <si>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</si>
  <si>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</si>
  <si>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</si>
  <si>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</si>
  <si>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</si>
  <si>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</si>
  <si>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</si>
  <si>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</si>
  <si>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</si>
  <si>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</si>
  <si>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</si>
  <si>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</si>
  <si>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</si>
  <si>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</si>
  <si>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</si>
  <si>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</si>
  <si>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</si>
  <si>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</si>
  <si>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</si>
  <si>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</si>
  <si>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</si>
  <si>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</si>
  <si>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</si>
  <si>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</si>
  <si>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</si>
  <si>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</si>
  <si>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</si>
  <si>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</si>
  <si>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</si>
  <si>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</si>
  <si>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</si>
  <si>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</si>
  <si>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</si>
  <si>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</si>
  <si>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</si>
  <si>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</si>
  <si>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</si>
  <si>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</si>
  <si>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</si>
  <si>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</si>
  <si>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</si>
  <si>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</si>
  <si>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</si>
  <si>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</si>
  <si>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</si>
  <si>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</si>
  <si>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</si>
  <si>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</si>
  <si>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</si>
  <si>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</si>
  <si>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</si>
  <si>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</si>
  <si>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</si>
  <si>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</si>
  <si>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</si>
  <si>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</si>
  <si>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</si>
  <si>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</si>
  <si>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</si>
  <si>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</si>
  <si>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</si>
  <si>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</si>
  <si>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</si>
  <si>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</si>
  <si>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</si>
  <si>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</si>
  <si>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</si>
  <si>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</si>
  <si>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</si>
  <si>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</si>
  <si>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</si>
  <si>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</si>
  <si>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</si>
  <si>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</si>
  <si>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</si>
  <si>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</si>
  <si>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</si>
  <si>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</si>
  <si>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</si>
  <si>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</si>
  <si>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</si>
  <si>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</si>
  <si>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</si>
  <si>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</si>
  <si>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</si>
  <si>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</si>
  <si>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</si>
  <si>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</si>
  <si>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</si>
  <si>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</si>
  <si>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</si>
  <si>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</si>
  <si>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</si>
  <si>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</si>
  <si>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</si>
  <si>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</si>
  <si>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</si>
  <si>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</si>
  <si>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</si>
  <si>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</si>
  <si>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</si>
  <si>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</si>
  <si>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</si>
  <si>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</si>
  <si>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</si>
  <si>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</si>
  <si>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</si>
  <si>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</si>
  <si>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</si>
  <si>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</si>
  <si>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</si>
  <si>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</si>
  <si>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</si>
  <si>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</si>
  <si>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</si>
  <si>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</si>
  <si>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</si>
  <si>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</si>
  <si>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</si>
  <si>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</si>
  <si>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</si>
  <si>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</si>
  <si>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</si>
  <si>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</si>
  <si>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</si>
  <si>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</si>
  <si>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</si>
  <si>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</si>
  <si>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</si>
  <si>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</si>
  <si>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</si>
  <si>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</si>
  <si>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</si>
  <si>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</si>
  <si>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</si>
  <si>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</si>
  <si>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</si>
  <si>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</si>
  <si>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</si>
  <si>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</si>
  <si>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</si>
  <si>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</si>
  <si>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</si>
  <si>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</si>
  <si>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</si>
  <si>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</si>
  <si>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</si>
  <si>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</si>
  <si>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</si>
  <si>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</si>
  <si>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</si>
  <si>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</si>
  <si>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</si>
  <si>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</si>
  <si>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</si>
  <si>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</si>
  <si>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</si>
  <si>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</si>
  <si>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</si>
  <si>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</si>
  <si>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</si>
  <si>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</si>
  <si>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</si>
  <si>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</si>
  <si>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</si>
  <si>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</si>
  <si>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</si>
  <si>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</si>
  <si>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</si>
  <si>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</si>
  <si>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</si>
  <si>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</si>
  <si>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</si>
  <si>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</si>
  <si>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</si>
  <si>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</si>
  <si>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</si>
  <si>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</si>
  <si>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</si>
  <si>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</si>
  <si>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</si>
  <si>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</si>
  <si>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</si>
  <si>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</si>
  <si>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</si>
  <si>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</si>
  <si>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</si>
  <si>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</si>
  <si>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</si>
  <si>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</si>
  <si>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</si>
  <si>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</si>
  <si>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</si>
  <si>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</si>
  <si>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</si>
  <si>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</si>
  <si>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</si>
  <si>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</si>
  <si>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</si>
  <si>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</si>
  <si>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</si>
  <si>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</si>
  <si>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</si>
  <si>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</si>
  <si>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</si>
  <si>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</si>
  <si>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</si>
  <si>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</si>
  <si>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</si>
  <si>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</si>
  <si>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</si>
  <si>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</si>
  <si>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</si>
  <si>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</si>
  <si>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</si>
  <si>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</si>
  <si>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</si>
  <si>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</si>
  <si>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</si>
  <si>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</si>
  <si>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</si>
  <si>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</si>
  <si>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</si>
  <si>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</si>
  <si>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</si>
  <si>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</si>
  <si>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</si>
  <si>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</si>
  <si>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</si>
  <si>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</si>
  <si>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</si>
  <si>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</si>
  <si>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</si>
  <si>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</si>
  <si>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</si>
  <si>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</si>
  <si>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</si>
  <si>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</si>
  <si>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</si>
  <si>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</si>
  <si>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</si>
  <si>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</si>
  <si>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</si>
  <si>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</si>
  <si>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</si>
  <si>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</si>
  <si>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</si>
  <si>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</si>
  <si>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</si>
  <si>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</si>
  <si>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</si>
  <si>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</si>
  <si>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</si>
  <si>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</si>
  <si>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</si>
  <si>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</si>
  <si>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</si>
  <si>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</si>
  <si>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</si>
  <si>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</si>
  <si>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</si>
  <si>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</si>
  <si>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</si>
  <si>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</si>
  <si>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</si>
  <si>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</si>
  <si>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</si>
  <si>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</si>
  <si>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</si>
  <si>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</si>
  <si>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</si>
  <si>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</si>
  <si>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</si>
  <si>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</si>
  <si>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</si>
  <si>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</si>
  <si>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</si>
  <si>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</si>
  <si>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</si>
  <si>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</si>
  <si>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</si>
  <si>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</si>
  <si>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</si>
  <si>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</si>
  <si>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</si>
  <si>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</si>
  <si>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</si>
  <si>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</si>
  <si>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</si>
  <si>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</si>
  <si>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</si>
  <si>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</si>
  <si>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</si>
  <si>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</si>
  <si>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</si>
  <si>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</si>
  <si>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</si>
  <si>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</si>
  <si>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</si>
  <si>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</si>
  <si>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</si>
  <si>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</si>
  <si>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</si>
  <si>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</si>
  <si>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</si>
  <si>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</si>
  <si>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</si>
  <si>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</si>
  <si>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</si>
  <si>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</si>
  <si>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</si>
  <si>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</si>
  <si>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</si>
  <si>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</si>
  <si>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</si>
  <si>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</si>
  <si>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</si>
  <si>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</si>
  <si>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</si>
  <si>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</si>
  <si>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</si>
  <si>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</si>
  <si>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</si>
  <si>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</si>
  <si>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</si>
  <si>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</si>
  <si>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</si>
  <si>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</si>
  <si>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</si>
  <si>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</si>
  <si>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</si>
  <si>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</si>
  <si>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</si>
  <si>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</si>
  <si>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</si>
  <si>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</si>
  <si>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</si>
  <si>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</si>
  <si>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</si>
  <si>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</si>
  <si>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</si>
  <si>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</si>
  <si>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</si>
  <si>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</si>
  <si>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</si>
  <si>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</si>
  <si>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</si>
  <si>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</si>
  <si>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</si>
  <si>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</si>
  <si>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</si>
  <si>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</si>
  <si>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</si>
  <si>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</si>
  <si>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</si>
  <si>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</si>
  <si>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</si>
  <si>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</si>
  <si>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</si>
  <si>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</si>
  <si>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</si>
  <si>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</si>
  <si>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</si>
  <si>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</si>
  <si>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</si>
  <si>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</si>
  <si>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</si>
  <si>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</si>
  <si>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</si>
  <si>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</si>
  <si>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</si>
  <si>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</si>
  <si>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</si>
  <si>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</si>
  <si>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</si>
  <si>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</si>
  <si>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</si>
  <si>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</si>
  <si>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</si>
  <si>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</si>
  <si>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</si>
  <si>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</si>
  <si>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</si>
  <si>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</si>
  <si>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</si>
  <si>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</si>
  <si>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</si>
  <si>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</si>
  <si>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</si>
  <si>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</si>
  <si>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</si>
  <si>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</si>
  <si>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</si>
  <si>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</si>
  <si>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</si>
  <si>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</si>
  <si>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</si>
  <si>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</si>
  <si>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</si>
  <si>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</si>
  <si>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</si>
  <si>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</si>
  <si>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</si>
  <si>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</si>
  <si>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</si>
  <si>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</si>
  <si>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</si>
  <si>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</si>
  <si>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</si>
  <si>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</si>
  <si>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</si>
  <si>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</si>
  <si>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</si>
  <si>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</si>
  <si>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</si>
  <si>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</si>
  <si>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</si>
  <si>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</si>
  <si>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</si>
  <si>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</si>
  <si>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</si>
  <si>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</si>
  <si>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</si>
  <si>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</si>
  <si>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</si>
  <si>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</si>
  <si>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</si>
  <si>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</si>
  <si>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</si>
  <si>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</si>
  <si>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</si>
  <si>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</si>
  <si>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</si>
  <si>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</si>
  <si>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</si>
  <si>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</si>
  <si>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</si>
  <si>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</si>
  <si>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</si>
  <si>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</si>
  <si>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</si>
  <si>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</si>
  <si>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</si>
  <si>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</si>
  <si>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</si>
  <si>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</si>
  <si>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</si>
  <si>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</si>
  <si>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</si>
  <si>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</si>
  <si>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</si>
  <si>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</si>
  <si>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</si>
  <si>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</si>
  <si>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</si>
  <si>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</si>
  <si>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</si>
  <si>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</si>
  <si>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</si>
  <si>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</si>
  <si>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</si>
  <si>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</si>
  <si>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</si>
  <si>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</si>
  <si>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</si>
  <si>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</si>
  <si>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</si>
  <si>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</si>
  <si>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</si>
  <si>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</si>
  <si>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</si>
  <si>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</si>
  <si>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</si>
  <si>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</si>
  <si>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</si>
  <si>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</si>
  <si>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</si>
  <si>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</si>
  <si>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</si>
  <si>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</si>
  <si>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</si>
  <si>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</si>
  <si>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</si>
  <si>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</si>
  <si>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</si>
  <si>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</si>
  <si>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</si>
  <si>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</si>
  <si>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</si>
  <si>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</si>
  <si>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</si>
  <si>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</si>
  <si>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</si>
  <si>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</si>
  <si>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</si>
  <si>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</si>
  <si>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</si>
  <si>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</si>
  <si>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</si>
  <si>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</si>
  <si>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</si>
  <si>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</si>
  <si>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</si>
  <si>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</si>
  <si>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</si>
  <si>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</si>
  <si>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</si>
  <si>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</si>
  <si>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</si>
  <si>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</si>
  <si>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</si>
  <si>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</si>
  <si>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</si>
  <si>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</si>
  <si>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</si>
  <si>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</si>
  <si>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</si>
  <si>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</si>
  <si>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</si>
  <si>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</si>
  <si>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</si>
  <si>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</si>
  <si>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</si>
  <si>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</si>
  <si>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</si>
  <si>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</si>
  <si>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</si>
  <si>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</si>
  <si>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</si>
  <si>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</si>
  <si>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</si>
  <si>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</si>
  <si>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</si>
  <si>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</si>
  <si>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</si>
  <si>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</si>
  <si>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</si>
  <si>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</si>
  <si>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</si>
  <si>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</si>
  <si>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</si>
  <si>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</si>
  <si>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</si>
  <si>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</si>
  <si>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</si>
  <si>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</si>
  <si>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</si>
  <si>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</si>
  <si>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</si>
  <si>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</si>
  <si>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</si>
  <si>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</si>
  <si>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</si>
  <si>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</si>
  <si>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</si>
  <si>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</si>
  <si>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</si>
  <si>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</si>
  <si>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</si>
  <si>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</si>
  <si>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</si>
  <si>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</si>
  <si>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</si>
  <si>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</si>
  <si>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</si>
  <si>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</si>
  <si>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</si>
  <si>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</si>
  <si>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</si>
  <si>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</si>
  <si>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</si>
  <si>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</si>
  <si>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</si>
  <si>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</si>
  <si>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</si>
  <si>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</si>
  <si>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</si>
  <si>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</si>
  <si>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</si>
  <si>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</si>
  <si>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</si>
  <si>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</si>
  <si>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</si>
  <si>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</si>
  <si>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</si>
  <si>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</si>
  <si>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</si>
  <si>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</si>
  <si>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</si>
  <si>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</si>
  <si>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</si>
  <si>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</si>
  <si>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</si>
  <si>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</si>
  <si>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</si>
  <si>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</si>
  <si>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</si>
  <si>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</si>
  <si>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</si>
  <si>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</si>
  <si>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</si>
  <si>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</si>
  <si>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</si>
  <si>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</si>
  <si>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</si>
  <si>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</si>
  <si>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</si>
  <si>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</si>
  <si>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</si>
  <si>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</si>
  <si>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</si>
  <si>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</si>
  <si>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</si>
  <si>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</si>
  <si>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</si>
  <si>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</si>
  <si>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</si>
  <si>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</si>
  <si>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</si>
  <si>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</si>
  <si>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</si>
  <si>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</si>
  <si>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</si>
  <si>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</si>
  <si>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</si>
  <si>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</si>
  <si>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</si>
  <si>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</si>
  <si>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</si>
  <si>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</si>
  <si>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</si>
  <si>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</si>
  <si>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</si>
  <si>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</si>
  <si>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</si>
  <si>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</si>
  <si>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</si>
  <si>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</si>
  <si>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</si>
  <si>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</si>
  <si>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</si>
  <si>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</si>
  <si>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</si>
  <si>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</si>
  <si>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</si>
  <si>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</si>
  <si>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</si>
  <si>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</si>
  <si>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</si>
  <si>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</si>
  <si>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</si>
  <si>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</si>
  <si>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</si>
  <si>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</si>
  <si>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</si>
  <si>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</si>
  <si>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</si>
  <si>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</si>
  <si>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</si>
  <si>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</si>
  <si>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</si>
  <si>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</si>
  <si>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</si>
  <si>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</si>
  <si>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</si>
  <si>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</si>
  <si>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</si>
  <si>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</si>
  <si>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</si>
  <si>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</si>
  <si>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</si>
  <si>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</si>
  <si>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</si>
  <si>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</si>
  <si>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</si>
  <si>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</si>
  <si>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</si>
  <si>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</si>
  <si>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</si>
  <si>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</si>
  <si>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</si>
  <si>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</si>
  <si>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</si>
  <si>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</si>
  <si>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</si>
  <si>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</si>
  <si>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</si>
  <si>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</si>
  <si>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</si>
  <si>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</si>
  <si>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</si>
  <si>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</si>
  <si>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</si>
  <si>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</si>
  <si>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</si>
  <si>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</si>
  <si>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</si>
  <si>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</si>
  <si>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</si>
  <si>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</si>
  <si>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</si>
  <si>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</si>
  <si>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</si>
  <si>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</si>
  <si>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</si>
  <si>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</si>
  <si>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</si>
  <si>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</si>
  <si>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</si>
  <si>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</si>
  <si>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</si>
  <si>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</si>
  <si>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</si>
  <si>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</si>
  <si>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</si>
  <si>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</si>
  <si>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</si>
  <si>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</si>
  <si>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</si>
  <si>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</si>
  <si>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</si>
  <si>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</si>
  <si>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</si>
  <si>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</si>
  <si>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</si>
  <si>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</si>
  <si>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</si>
  <si>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</si>
  <si>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</si>
  <si>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</si>
  <si>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</si>
  <si>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</si>
  <si>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</si>
  <si>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</si>
  <si>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</si>
  <si>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</si>
  <si>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</si>
  <si>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</si>
  <si>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</si>
  <si>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</si>
  <si>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</si>
  <si>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</si>
  <si>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</si>
  <si>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</si>
  <si>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</si>
  <si>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</si>
  <si>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</si>
  <si>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</si>
  <si>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</si>
  <si>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</si>
  <si>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</si>
  <si>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</si>
  <si>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</si>
  <si>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</si>
  <si>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</si>
  <si>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</si>
  <si>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</si>
  <si>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</si>
  <si>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</si>
  <si>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</si>
  <si>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</si>
  <si>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</si>
  <si>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</si>
  <si>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</si>
  <si>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</si>
  <si>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</si>
  <si>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</si>
  <si>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</si>
  <si>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</si>
  <si>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</si>
  <si>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</si>
  <si>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</si>
  <si>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</si>
  <si>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</si>
  <si>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</si>
  <si>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</si>
  <si>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</si>
  <si>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</si>
  <si>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</si>
  <si>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</si>
  <si>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</si>
  <si>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</si>
  <si>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</si>
  <si>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</si>
  <si>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</si>
  <si>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</si>
  <si>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</si>
  <si>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</si>
  <si>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</si>
  <si>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</si>
  <si>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</si>
  <si>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</si>
  <si>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</si>
  <si>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</si>
  <si>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</si>
  <si>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</si>
  <si>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</si>
  <si>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</si>
  <si>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</si>
  <si>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</si>
  <si>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</si>
  <si>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</si>
  <si>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</si>
  <si>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</si>
  <si>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</si>
  <si>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</si>
  <si>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</si>
  <si>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</si>
  <si>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</si>
  <si>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</si>
  <si>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</si>
  <si>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</si>
  <si>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</si>
  <si>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</si>
  <si>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</si>
  <si>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</si>
  <si>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</si>
  <si>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</si>
  <si>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</si>
  <si>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</si>
  <si>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</si>
  <si>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</si>
  <si>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</si>
  <si>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</si>
  <si>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</si>
  <si>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</si>
  <si>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</si>
  <si>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</si>
  <si>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</si>
  <si>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</si>
  <si>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</si>
  <si>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</si>
  <si>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</si>
  <si>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</si>
  <si>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</si>
  <si>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</si>
  <si>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</si>
  <si>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</si>
  <si>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</si>
  <si>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</si>
  <si>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</si>
  <si>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</si>
  <si>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</si>
  <si>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</si>
  <si>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</si>
  <si>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</si>
  <si>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</si>
  <si>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</si>
  <si>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</si>
  <si>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</si>
  <si>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</si>
  <si>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</si>
  <si>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</si>
  <si>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</si>
  <si>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</si>
  <si>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</si>
  <si>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</si>
  <si>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</si>
  <si>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</si>
  <si>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</si>
  <si>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</si>
  <si>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</si>
  <si>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</si>
  <si>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</si>
  <si>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</si>
  <si>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</si>
  <si>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</si>
  <si>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</si>
  <si>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</si>
  <si>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</si>
  <si>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</si>
  <si>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</si>
  <si>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</si>
  <si>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</si>
  <si>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</si>
  <si>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</si>
  <si>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</si>
  <si>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</si>
  <si>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</si>
  <si>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</si>
  <si>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</si>
  <si>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</si>
  <si>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</si>
  <si>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</si>
  <si>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</si>
  <si>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</si>
  <si>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</si>
  <si>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</si>
  <si>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</si>
  <si>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</si>
  <si>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</si>
  <si>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</si>
  <si>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</si>
  <si>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</si>
  <si>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</si>
  <si>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</si>
  <si>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</si>
  <si>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</si>
  <si>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</si>
  <si>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</si>
  <si>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</si>
  <si>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</si>
  <si>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</si>
  <si>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</si>
  <si>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</si>
  <si>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</si>
  <si>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</si>
  <si>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</si>
  <si>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</si>
  <si>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</si>
  <si>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</si>
  <si>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</si>
  <si>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</si>
  <si>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</si>
  <si>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</si>
  <si>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</si>
  <si>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</si>
  <si>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</si>
  <si>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</si>
  <si>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</si>
  <si>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</si>
  <si>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</si>
  <si>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</si>
  <si>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</si>
  <si>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</si>
  <si>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</si>
  <si>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</si>
  <si>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</si>
  <si>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</si>
  <si>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</si>
  <si>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</si>
  <si>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</si>
  <si>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</si>
  <si>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</si>
  <si>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</si>
  <si>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</si>
  <si>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</si>
  <si>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</si>
  <si>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</si>
  <si>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</si>
  <si>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</si>
  <si>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</si>
  <si>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</si>
  <si>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</si>
  <si>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</si>
  <si>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</si>
  <si>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</si>
  <si>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</si>
  <si>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</si>
  <si>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</si>
  <si>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</si>
  <si>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</si>
  <si>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</si>
  <si>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</si>
  <si>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</si>
  <si>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</si>
  <si>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</si>
  <si>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</si>
  <si>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</si>
  <si>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</si>
  <si>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</si>
  <si>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</si>
  <si>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</si>
  <si>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</si>
  <si>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</si>
  <si>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</si>
  <si>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</si>
  <si>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</si>
  <si>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</si>
  <si>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</si>
  <si>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</si>
  <si>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</si>
  <si>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</si>
  <si>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</si>
  <si>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</si>
  <si>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</si>
  <si>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</si>
  <si>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</si>
  <si>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</si>
  <si>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</si>
  <si>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</si>
  <si>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</si>
  <si>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</si>
  <si>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</si>
  <si>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</si>
  <si>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</si>
  <si>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</si>
  <si>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</si>
  <si>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</si>
  <si>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</si>
  <si>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</si>
  <si>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</si>
  <si>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</si>
  <si>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</si>
  <si>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</si>
  <si>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</si>
  <si>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</si>
  <si>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</si>
  <si>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</si>
  <si>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</si>
  <si>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</si>
  <si>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</si>
  <si>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</si>
  <si>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</si>
  <si>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</si>
  <si>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</si>
  <si>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</si>
  <si>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</si>
  <si>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</si>
  <si>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</si>
  <si>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</si>
  <si>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</si>
  <si>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</si>
  <si>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</si>
  <si>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</si>
  <si>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</si>
  <si>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</si>
  <si>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</si>
  <si>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</si>
  <si>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</si>
  <si>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</si>
  <si>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</si>
  <si>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</si>
  <si>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</si>
  <si>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</si>
  <si>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</si>
  <si>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</si>
  <si>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</si>
  <si>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</si>
  <si>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</si>
  <si>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</si>
  <si>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</si>
  <si>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</si>
  <si>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</si>
  <si>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</si>
  <si>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</si>
  <si>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</si>
  <si>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</si>
  <si>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</si>
  <si>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</si>
  <si>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</si>
  <si>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</si>
  <si>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</si>
  <si>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</si>
  <si>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</si>
  <si>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</si>
  <si>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</si>
  <si>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</si>
  <si>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</si>
  <si>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</si>
  <si>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</si>
  <si>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</si>
  <si>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</si>
  <si>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</si>
  <si>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</si>
  <si>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</si>
  <si>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</si>
  <si>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</si>
  <si>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</si>
  <si>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</si>
  <si>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</si>
  <si>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</si>
  <si>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</si>
  <si>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</si>
  <si>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</si>
  <si>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</si>
  <si>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</si>
  <si>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</si>
  <si>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</si>
  <si>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</si>
  <si>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</si>
  <si>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</si>
  <si>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</si>
  <si>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</si>
  <si>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</si>
  <si>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</si>
  <si>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</si>
  <si>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</si>
  <si>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</si>
  <si>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</si>
  <si>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</si>
  <si>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</si>
  <si>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</si>
  <si>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</si>
  <si>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</si>
  <si>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</si>
  <si>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</si>
  <si>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</si>
  <si>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</si>
  <si>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</si>
  <si>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</si>
  <si>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</si>
  <si>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</si>
  <si>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</si>
  <si>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</si>
  <si>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</si>
  <si>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</si>
  <si>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</si>
  <si>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</si>
  <si>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</si>
  <si>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</si>
  <si>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</si>
  <si>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</si>
  <si>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</si>
  <si>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</si>
  <si>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</si>
  <si>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</si>
  <si>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</si>
  <si>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</si>
  <si>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</si>
  <si>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</si>
  <si>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</si>
  <si>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</si>
  <si>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</si>
  <si>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</si>
  <si>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</si>
  <si>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</si>
  <si>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</si>
  <si>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</si>
  <si>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</si>
  <si>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</si>
  <si>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</si>
  <si>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</si>
  <si>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</si>
  <si>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</si>
  <si>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</si>
  <si>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</si>
  <si>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</si>
  <si>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</si>
  <si>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</si>
  <si>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</si>
  <si>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</si>
  <si>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</si>
  <si>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</si>
  <si>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</si>
  <si>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</si>
  <si>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</si>
  <si>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</si>
  <si>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</si>
  <si>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</si>
  <si>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</si>
  <si>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</si>
  <si>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</si>
  <si>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</si>
  <si>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</si>
  <si>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</si>
  <si>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</si>
  <si>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</si>
  <si>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</si>
  <si>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</si>
  <si>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</si>
  <si>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</si>
  <si>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</si>
  <si>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</si>
  <si>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</si>
  <si>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</si>
  <si>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</si>
  <si>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</si>
  <si>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</si>
  <si>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</si>
  <si>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</si>
  <si>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</si>
  <si>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</si>
  <si>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</si>
  <si>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</si>
  <si>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</si>
  <si>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</si>
  <si>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</si>
  <si>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</si>
  <si>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</si>
  <si>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</si>
  <si>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</si>
  <si>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</si>
  <si>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</si>
  <si>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</si>
  <si>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</si>
  <si>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</si>
  <si>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</si>
  <si>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</si>
  <si>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</si>
  <si>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</si>
  <si>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</si>
  <si>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</si>
  <si>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</si>
  <si>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</si>
  <si>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</si>
  <si>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</si>
  <si>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</si>
  <si>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</si>
  <si>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</si>
  <si>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</si>
  <si>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</si>
  <si>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</si>
  <si>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</si>
  <si>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</si>
  <si>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</si>
  <si>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</si>
  <si>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</si>
  <si>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</si>
  <si>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</si>
  <si>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</si>
  <si>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</si>
  <si>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</si>
  <si>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</si>
  <si>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</si>
  <si>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</si>
  <si>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</si>
  <si>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</si>
  <si>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</si>
  <si>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</si>
  <si>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</si>
  <si>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</si>
  <si>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</si>
  <si>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</si>
  <si>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</si>
  <si>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</si>
  <si>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</si>
  <si>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</si>
  <si>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</si>
  <si>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</si>
  <si>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</si>
  <si>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</si>
  <si>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</si>
  <si>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</si>
  <si>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</si>
  <si>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</si>
  <si>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</si>
  <si>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</si>
  <si>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</si>
  <si>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</si>
  <si>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</si>
  <si>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</si>
  <si>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</si>
  <si>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</si>
  <si>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</si>
  <si>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</si>
  <si>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</si>
  <si>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</si>
  <si>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</si>
  <si>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</si>
  <si>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</si>
  <si>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</si>
  <si>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</si>
  <si>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</si>
  <si>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</si>
  <si>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</si>
  <si>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</si>
  <si>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</si>
  <si>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</si>
  <si>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</si>
  <si>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</si>
  <si>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</si>
  <si>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</si>
  <si>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</si>
  <si>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</si>
  <si>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</si>
  <si>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</si>
  <si>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</si>
  <si>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</si>
  <si>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</si>
  <si>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</si>
  <si>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</si>
  <si>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</si>
  <si>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</si>
  <si>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</si>
  <si>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</si>
  <si>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</si>
  <si>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</si>
  <si>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</si>
  <si>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</si>
  <si>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</si>
  <si>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</si>
  <si>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</si>
  <si>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</si>
  <si>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</si>
  <si>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</si>
  <si>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</si>
  <si>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</si>
  <si>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</si>
  <si>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</si>
  <si>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</si>
  <si>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</si>
  <si>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</si>
  <si>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</si>
  <si>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</si>
  <si>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</si>
  <si>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</si>
  <si>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</si>
  <si>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</si>
  <si>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</si>
  <si>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</si>
  <si>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</si>
  <si>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</si>
  <si>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</si>
  <si>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</si>
  <si>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</si>
  <si>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</si>
  <si>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</si>
  <si>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</si>
  <si>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</si>
  <si>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</si>
  <si>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</si>
  <si>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</si>
  <si>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</si>
  <si>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</si>
  <si>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</si>
  <si>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</si>
  <si>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</si>
  <si>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</si>
  <si>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</si>
  <si>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</si>
  <si>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</si>
  <si>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</si>
  <si>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</si>
  <si>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</si>
  <si>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</si>
  <si>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</si>
  <si>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</si>
  <si>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</si>
  <si>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</si>
  <si>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</si>
  <si>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</si>
  <si>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</si>
  <si>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</si>
  <si>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</si>
  <si>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</si>
  <si>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</si>
  <si>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</si>
  <si>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</si>
  <si>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</si>
  <si>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</si>
  <si>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</si>
  <si>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</si>
  <si>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</si>
  <si>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</si>
  <si>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</si>
  <si>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</si>
  <si>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</si>
  <si>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</si>
  <si>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</si>
  <si>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</si>
  <si>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</si>
  <si>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</si>
  <si>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</si>
  <si>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</si>
  <si>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</si>
  <si>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</si>
  <si>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</si>
  <si>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</si>
  <si>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</si>
  <si>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</si>
  <si>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</si>
  <si>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</si>
  <si>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</si>
  <si>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</si>
  <si>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</si>
  <si>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</si>
  <si>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</si>
  <si>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</si>
  <si>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</si>
  <si>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</si>
  <si>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</si>
  <si>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</si>
  <si>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</si>
  <si>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</si>
  <si>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</si>
  <si>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</si>
  <si>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</si>
  <si>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</si>
  <si>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</si>
  <si>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</si>
  <si>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</si>
  <si>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</si>
  <si>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</si>
  <si>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</si>
  <si>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</si>
  <si>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</si>
  <si>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</si>
  <si>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</si>
  <si>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</si>
  <si>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</si>
  <si>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</si>
  <si>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</si>
  <si>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</si>
  <si>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</si>
  <si>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</si>
  <si>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</si>
  <si>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</si>
  <si>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</si>
  <si>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</si>
  <si>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</si>
  <si>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</si>
  <si>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</si>
  <si>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</si>
  <si>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</si>
  <si>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</si>
  <si>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</si>
  <si>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</si>
  <si>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</si>
  <si>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</si>
  <si>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</si>
  <si>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</si>
  <si>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</si>
  <si>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</si>
  <si>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</si>
  <si>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</si>
  <si>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</si>
  <si>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</si>
  <si>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</si>
  <si>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</si>
  <si>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</si>
  <si>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</si>
  <si>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</si>
  <si>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</si>
  <si>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</si>
  <si>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</si>
  <si>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</si>
  <si>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</si>
  <si>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</si>
  <si>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</si>
  <si>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</si>
  <si>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</si>
  <si>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</si>
  <si>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</si>
  <si>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</si>
  <si>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</si>
  <si>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</si>
  <si>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</si>
  <si>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</si>
  <si>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</si>
  <si>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</si>
  <si>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</si>
  <si>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</si>
  <si>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</si>
  <si>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</si>
  <si>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</si>
  <si>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</si>
  <si>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</si>
  <si>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</si>
  <si>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</si>
  <si>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</si>
  <si>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</si>
  <si>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</si>
  <si>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</si>
  <si>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</si>
  <si>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</si>
  <si>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</si>
  <si>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</si>
  <si>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</si>
  <si>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</si>
  <si>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</si>
  <si>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</si>
  <si>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</si>
  <si>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</si>
  <si>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</si>
  <si>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</si>
  <si>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</si>
  <si>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</si>
  <si>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</si>
  <si>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</si>
  <si>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</si>
  <si>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</si>
  <si>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</si>
  <si>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</si>
  <si>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</si>
  <si>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</si>
  <si>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</si>
  <si>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</si>
  <si>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</si>
  <si>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</si>
  <si>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</si>
  <si>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</si>
  <si>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</si>
  <si>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</si>
  <si>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</si>
  <si>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</si>
  <si>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</si>
  <si>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</si>
  <si>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</si>
  <si>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</si>
  <si>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</si>
  <si>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</si>
  <si>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</si>
  <si>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</si>
  <si>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</si>
  <si>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</si>
  <si>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</si>
  <si>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</si>
  <si>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</si>
  <si>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</si>
  <si>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</si>
  <si>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</si>
  <si>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</si>
  <si>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</si>
  <si>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</si>
  <si>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</si>
  <si>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</si>
  <si>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</si>
  <si>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</si>
  <si>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</si>
  <si>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</si>
  <si>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</si>
  <si>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</si>
  <si>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</si>
  <si>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</si>
  <si>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</si>
  <si>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</si>
  <si>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</si>
  <si>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</si>
  <si>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</si>
  <si>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</si>
  <si>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</si>
  <si>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</si>
  <si>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</si>
  <si>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</si>
  <si>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</si>
  <si>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</si>
  <si>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</si>
  <si>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</si>
  <si>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</si>
  <si>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</si>
  <si>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</si>
  <si>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</si>
  <si>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</si>
  <si>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</si>
  <si>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</si>
  <si>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</si>
  <si>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</si>
  <si>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</si>
  <si>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</si>
  <si>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</si>
  <si>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</si>
  <si>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</si>
  <si>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</si>
  <si>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</si>
  <si>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</si>
  <si>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</si>
  <si>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</si>
  <si>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</si>
  <si>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</si>
  <si>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</si>
  <si>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</si>
  <si>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</si>
  <si>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</si>
  <si>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</si>
  <si>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</si>
  <si>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</si>
  <si>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</si>
  <si>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</si>
  <si>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</si>
  <si>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</si>
  <si>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</si>
  <si>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</si>
  <si>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</si>
  <si>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</si>
  <si>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</si>
  <si>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</si>
  <si>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</si>
  <si>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</si>
  <si>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</si>
  <si>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</si>
  <si>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</si>
  <si>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</si>
  <si>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</si>
  <si>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</si>
  <si>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</si>
  <si>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</si>
  <si>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</si>
  <si>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</si>
  <si>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</si>
  <si>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</si>
  <si>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</si>
  <si>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</si>
  <si>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</si>
  <si>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</si>
  <si>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</si>
  <si>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</si>
  <si>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</si>
  <si>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</si>
  <si>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</si>
  <si>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</si>
  <si>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</si>
  <si>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</si>
  <si>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</si>
  <si>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</si>
  <si>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</si>
  <si>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</si>
  <si>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</si>
  <si>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</si>
  <si>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</si>
  <si>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</si>
  <si>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</si>
  <si>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</si>
  <si>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</si>
  <si>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</si>
  <si>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</si>
  <si>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</si>
  <si>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</si>
  <si>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</si>
  <si>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</si>
  <si>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</si>
  <si>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</si>
  <si>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</si>
  <si>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</si>
  <si>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</si>
  <si>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</si>
  <si>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</si>
  <si>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</si>
  <si>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</si>
  <si>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</si>
  <si>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</si>
  <si>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</si>
  <si>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</si>
  <si>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</si>
  <si>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</si>
  <si>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</si>
  <si>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</si>
  <si>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</si>
  <si>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</si>
  <si>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</si>
  <si>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</si>
  <si>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</si>
  <si>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</si>
  <si>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</si>
  <si>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</si>
  <si>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</si>
  <si>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</si>
  <si>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</si>
  <si>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</si>
  <si>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</si>
  <si>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</si>
  <si>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</si>
  <si>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</si>
  <si>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</si>
  <si>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</si>
  <si>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</si>
  <si>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</si>
  <si>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</si>
  <si>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</si>
  <si>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</si>
  <si>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</si>
  <si>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</si>
  <si>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</si>
  <si>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</si>
  <si>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</si>
  <si>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</si>
  <si>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</si>
  <si>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</si>
  <si>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</si>
  <si>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</si>
  <si>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</si>
  <si>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</si>
  <si>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</si>
  <si>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</si>
  <si>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</si>
  <si>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</si>
  <si>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</si>
  <si>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</si>
  <si>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</si>
  <si>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</si>
  <si>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</si>
  <si>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</si>
  <si>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</si>
  <si>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</si>
  <si>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</si>
  <si>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</si>
  <si>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</si>
  <si>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</si>
  <si>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</si>
  <si>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</si>
  <si>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</si>
  <si>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</si>
  <si>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</si>
  <si>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</si>
  <si>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</si>
  <si>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</si>
  <si>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</si>
  <si>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</si>
  <si>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</si>
  <si>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</si>
  <si>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</si>
  <si>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</si>
  <si>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</si>
  <si>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</si>
  <si>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</si>
  <si>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</si>
  <si>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</si>
  <si>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</si>
  <si>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</si>
  <si>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</si>
  <si>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</si>
  <si>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</si>
  <si>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</si>
  <si>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</si>
  <si>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</si>
  <si>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</si>
  <si>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</si>
  <si>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</si>
  <si>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</si>
  <si>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</si>
  <si>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</si>
  <si>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</si>
  <si>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</si>
  <si>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</si>
  <si>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</si>
  <si>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</si>
  <si>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</si>
  <si>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</si>
  <si>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</si>
  <si>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</si>
  <si>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</si>
  <si>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</si>
  <si>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</si>
  <si>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</si>
  <si>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</si>
  <si>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</si>
  <si>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</si>
  <si>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</si>
  <si>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</si>
  <si>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</si>
  <si>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</si>
  <si>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</si>
  <si>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</si>
  <si>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</si>
  <si>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</si>
  <si>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</si>
  <si>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</si>
  <si>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</si>
  <si>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</si>
  <si>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</si>
  <si>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</si>
  <si>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</si>
  <si>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</si>
  <si>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</si>
  <si>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</si>
  <si>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</si>
  <si>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</si>
  <si>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</si>
  <si>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</si>
  <si>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</si>
  <si>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</si>
  <si>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</si>
  <si>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</si>
  <si>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</si>
  <si>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</si>
  <si>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</si>
  <si>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</si>
  <si>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</si>
  <si>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</si>
  <si>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</si>
  <si>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</si>
  <si>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</si>
  <si>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</si>
  <si>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</si>
  <si>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</si>
  <si>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</si>
  <si>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</si>
  <si>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</si>
  <si>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</si>
  <si>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</si>
  <si>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</si>
  <si>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</si>
  <si>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</si>
  <si>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</si>
  <si>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</si>
  <si>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</si>
  <si>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</si>
  <si>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</si>
  <si>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</si>
  <si>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</si>
  <si>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</si>
  <si>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</si>
  <si>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</si>
  <si>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</si>
  <si>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</si>
  <si>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</si>
  <si>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</si>
  <si>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</si>
  <si>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</si>
  <si>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</si>
  <si>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</si>
  <si>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</si>
  <si>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</si>
  <si>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</si>
  <si>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</si>
  <si>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</si>
  <si>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</si>
  <si>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</si>
  <si>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</si>
  <si>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</si>
  <si>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</si>
  <si>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</si>
  <si>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</si>
  <si>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</si>
  <si>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</si>
  <si>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</si>
  <si>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</si>
  <si>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</si>
  <si>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</si>
  <si>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</si>
  <si>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</si>
  <si>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</si>
  <si>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</si>
  <si>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</si>
  <si>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</si>
  <si>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</si>
  <si>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</si>
  <si>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</si>
  <si>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</si>
  <si>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</si>
  <si>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</si>
  <si>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</si>
  <si>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</si>
  <si>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</si>
  <si>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</si>
  <si>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</si>
  <si>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</si>
  <si>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</si>
  <si>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</si>
  <si>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</si>
  <si>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</si>
  <si>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</si>
  <si>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</si>
  <si>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</si>
  <si>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</si>
  <si>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</si>
  <si>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</si>
  <si>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</si>
  <si>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</si>
  <si>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</si>
  <si>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</si>
  <si>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</si>
  <si>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</si>
  <si>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</si>
  <si>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</si>
  <si>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</si>
  <si>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</si>
  <si>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</si>
  <si>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</si>
  <si>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</si>
  <si>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</si>
  <si>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</si>
  <si>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</si>
  <si>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</si>
  <si>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</si>
  <si>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</si>
  <si>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</si>
  <si>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</si>
  <si>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</si>
  <si>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</si>
  <si>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</si>
  <si>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</si>
  <si>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</si>
  <si>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</si>
  <si>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</si>
  <si>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</si>
  <si>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</si>
  <si>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</si>
  <si>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</si>
  <si>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</si>
  <si>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</si>
  <si>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</si>
  <si>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</si>
  <si>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</si>
  <si>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</si>
  <si>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</si>
  <si>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</si>
  <si>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</si>
  <si>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</si>
  <si>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</si>
  <si>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</si>
  <si>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</si>
  <si>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</si>
  <si>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</si>
  <si>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</si>
  <si>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</si>
  <si>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</si>
  <si>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</si>
  <si>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</si>
  <si>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</si>
  <si>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</si>
  <si>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</si>
  <si>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</si>
  <si>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</si>
  <si>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</si>
  <si>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</si>
  <si>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</si>
  <si>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</si>
  <si>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</si>
  <si>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</si>
  <si>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</si>
  <si>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</si>
  <si>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</si>
  <si>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</si>
  <si>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</si>
  <si>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</si>
  <si>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</si>
  <si>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</si>
  <si>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</si>
  <si>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</si>
  <si>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</si>
  <si>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</si>
  <si>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</si>
  <si>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</si>
  <si>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</si>
  <si>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</si>
  <si>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</si>
  <si>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</si>
  <si>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</si>
  <si>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</si>
  <si>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</si>
  <si>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</si>
  <si>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</si>
  <si>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</si>
  <si>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</si>
  <si>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</si>
  <si>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</si>
  <si>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</si>
  <si>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</si>
  <si>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</si>
  <si>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</si>
  <si>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</si>
  <si>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</si>
  <si>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</si>
  <si>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</si>
  <si>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</si>
  <si>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</si>
  <si>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</si>
  <si>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</si>
  <si>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</si>
  <si>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</si>
  <si>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</si>
  <si>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</si>
  <si>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</si>
  <si>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</si>
  <si>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</si>
  <si>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</si>
  <si>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</si>
  <si>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</si>
  <si>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</si>
  <si>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</si>
  <si>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</si>
  <si>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</si>
  <si>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</si>
  <si>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</si>
  <si>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</si>
  <si>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</si>
  <si>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</si>
  <si>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</si>
  <si>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</si>
  <si>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</si>
  <si>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</si>
  <si>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</si>
  <si>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</si>
  <si>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</si>
  <si>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</si>
  <si>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</si>
  <si>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</si>
  <si>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</si>
  <si>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</si>
  <si>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</si>
  <si>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</si>
  <si>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</si>
  <si>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</si>
  <si>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</si>
  <si>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</si>
  <si>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</si>
  <si>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</si>
  <si>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</si>
  <si>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</si>
  <si>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</si>
  <si>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</si>
  <si>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</si>
  <si>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</si>
  <si>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</si>
  <si>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</si>
  <si>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</si>
  <si>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</si>
  <si>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</si>
  <si>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</si>
  <si>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</si>
  <si>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</si>
  <si>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</si>
  <si>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</si>
  <si>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</si>
  <si>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</si>
  <si>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</si>
  <si>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</si>
  <si>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</si>
  <si>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</si>
  <si>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</si>
  <si>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</si>
  <si>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</si>
  <si>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</si>
  <si>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</si>
  <si>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</si>
  <si>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</si>
  <si>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</si>
  <si>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</si>
  <si>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</si>
  <si>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</si>
  <si>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</si>
  <si>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</si>
  <si>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</si>
  <si>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</si>
  <si>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</si>
  <si>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</si>
  <si>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</si>
  <si>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</si>
  <si>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</si>
  <si>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</si>
  <si>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</si>
  <si>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</si>
  <si>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</si>
  <si>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</si>
  <si>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</si>
  <si>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</si>
  <si>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</si>
  <si>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</si>
  <si>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</si>
  <si>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</si>
  <si>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</si>
  <si>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</si>
  <si>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</si>
  <si>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</si>
  <si>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</si>
  <si>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</si>
  <si>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</si>
  <si>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</si>
  <si>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</si>
  <si>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</si>
  <si>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</si>
  <si>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</si>
  <si>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</si>
  <si>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</si>
  <si>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</si>
  <si>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</si>
  <si>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</si>
  <si>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</si>
  <si>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</si>
  <si>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</si>
  <si>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</si>
  <si>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</si>
  <si>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</si>
  <si>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</si>
  <si>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</si>
  <si>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</si>
  <si>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</si>
  <si>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</si>
  <si>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</si>
  <si>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</si>
  <si>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</si>
  <si>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</si>
  <si>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</si>
  <si>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</si>
  <si>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</si>
  <si>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</si>
  <si>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</si>
  <si>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</si>
  <si>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</si>
  <si>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</si>
  <si>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</si>
  <si>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</si>
  <si>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</si>
  <si>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</si>
  <si>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</si>
  <si>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</si>
  <si>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</si>
  <si>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</si>
  <si>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</si>
  <si>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</si>
  <si>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</si>
  <si>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</si>
  <si>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</si>
  <si>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</si>
  <si>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</si>
  <si>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</si>
  <si>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</si>
  <si>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</si>
  <si>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</si>
  <si>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</si>
  <si>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</si>
  <si>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</si>
  <si>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</si>
  <si>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</si>
  <si>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</si>
  <si>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</si>
  <si>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</si>
  <si>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</si>
  <si>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</si>
  <si>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</si>
  <si>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</si>
  <si>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</si>
  <si>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</si>
  <si>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</si>
  <si>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</si>
  <si>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</si>
  <si>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</si>
  <si>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</si>
  <si>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</si>
  <si>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</si>
  <si>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</si>
  <si>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</si>
  <si>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</si>
  <si>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</si>
  <si>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</si>
  <si>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</si>
  <si>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</si>
  <si>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</si>
  <si>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</si>
  <si>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</si>
  <si>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</si>
  <si>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</si>
  <si>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</si>
  <si>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</si>
  <si>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</si>
  <si>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</si>
  <si>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</si>
  <si>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</si>
  <si>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</si>
  <si>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</si>
  <si>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</si>
  <si>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</si>
  <si>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</si>
  <si>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</si>
  <si>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</si>
  <si>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</si>
  <si>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</si>
  <si>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</si>
  <si>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</si>
  <si>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</si>
  <si>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</si>
  <si>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</si>
  <si>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</si>
  <si>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</si>
  <si>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</si>
  <si>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</si>
  <si>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</si>
  <si>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</si>
  <si>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</si>
  <si>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</si>
  <si>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</si>
  <si>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</si>
  <si>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</si>
  <si>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</si>
  <si>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</si>
  <si>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</si>
  <si>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</si>
  <si>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</si>
  <si>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</si>
  <si>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</si>
  <si>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</si>
  <si>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</si>
  <si>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</si>
  <si>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</si>
  <si>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</si>
  <si>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</si>
  <si>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</si>
  <si>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</si>
  <si>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</si>
  <si>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</si>
  <si>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</si>
  <si>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</si>
  <si>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</si>
  <si>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</si>
  <si>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</si>
  <si>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</si>
  <si>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</si>
  <si>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</si>
  <si>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</si>
  <si>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</si>
  <si>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</si>
  <si>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</si>
  <si>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</si>
  <si>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</si>
  <si>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</si>
  <si>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</si>
  <si>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</si>
  <si>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</si>
  <si>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</si>
  <si>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</si>
  <si>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</si>
  <si>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</si>
  <si>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</si>
  <si>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</si>
  <si>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</si>
  <si>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</si>
  <si>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</si>
  <si>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</si>
  <si>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</si>
  <si>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</si>
  <si>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</si>
  <si>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</si>
  <si>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</si>
  <si>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</si>
  <si>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</si>
  <si>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</si>
  <si>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</si>
  <si>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</si>
  <si>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</si>
  <si>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</si>
  <si>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</si>
  <si>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</si>
  <si>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</si>
  <si>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</si>
  <si>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</si>
  <si>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</si>
  <si>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</si>
  <si>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</si>
  <si>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</si>
  <si>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</si>
  <si>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</si>
  <si>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</si>
  <si>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</si>
  <si>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</si>
  <si>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</si>
  <si>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</si>
  <si>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</si>
  <si>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</si>
  <si>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</si>
  <si>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</si>
  <si>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</si>
  <si>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</si>
  <si>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</si>
  <si>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</si>
  <si>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</si>
  <si>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</si>
  <si>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</si>
  <si>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</si>
  <si>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</si>
  <si>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</si>
  <si>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</si>
  <si>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</si>
  <si>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</si>
  <si>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</si>
  <si>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</si>
  <si>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</si>
  <si>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</si>
  <si>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</si>
  <si>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</si>
  <si>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</si>
  <si>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</si>
  <si>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</si>
  <si>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</si>
  <si>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</si>
  <si>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</si>
  <si>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</si>
  <si>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</si>
  <si>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</si>
  <si>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</si>
  <si>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</si>
  <si>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</si>
  <si>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</si>
  <si>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</si>
  <si>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</si>
  <si>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</si>
  <si>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</si>
  <si>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</si>
  <si>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</si>
  <si>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</si>
  <si>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</si>
  <si>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</si>
  <si>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</si>
  <si>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</si>
  <si>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</si>
  <si>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</si>
  <si>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</si>
  <si>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</si>
  <si>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</si>
  <si>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</si>
  <si>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</si>
  <si>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</si>
  <si>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</si>
  <si>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</si>
  <si>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</si>
  <si>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</si>
  <si>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</si>
  <si>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</si>
  <si>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</si>
  <si>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</si>
  <si>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</si>
  <si>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</si>
  <si>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</si>
  <si>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</si>
  <si>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</si>
  <si>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</si>
  <si>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</si>
  <si>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</si>
  <si>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</si>
  <si>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</si>
  <si>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</si>
  <si>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</si>
  <si>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</si>
  <si>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</si>
  <si>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</si>
  <si>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</si>
  <si>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</si>
  <si>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</si>
  <si>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</si>
  <si>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</si>
  <si>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</si>
  <si>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</si>
  <si>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</si>
  <si>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</si>
  <si>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</si>
  <si>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</si>
  <si>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</si>
  <si>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</si>
  <si>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</si>
  <si>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</si>
  <si>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</si>
  <si>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</si>
  <si>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</si>
  <si>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</si>
  <si>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</si>
  <si>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</si>
  <si>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</si>
  <si>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</si>
  <si>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</si>
  <si>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</si>
  <si>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</si>
  <si>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</si>
  <si>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</si>
  <si>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</si>
  <si>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</si>
  <si>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</si>
  <si>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</si>
  <si>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</si>
  <si>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</si>
  <si>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</si>
  <si>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</si>
  <si>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</si>
  <si>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</si>
  <si>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</si>
  <si>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</si>
  <si>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</si>
  <si>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</si>
  <si>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</si>
  <si>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</si>
  <si>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</si>
  <si>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</si>
  <si>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</si>
  <si>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</si>
  <si>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</si>
  <si>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</si>
  <si>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</si>
  <si>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</si>
  <si>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</si>
  <si>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</si>
  <si>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</si>
  <si>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</si>
  <si>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</si>
  <si>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</si>
  <si>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</si>
  <si>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</si>
  <si>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</si>
  <si>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</si>
  <si>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</si>
  <si>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</si>
  <si>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</si>
  <si>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</si>
  <si>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</si>
  <si>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</si>
  <si>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</si>
  <si>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</si>
  <si>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</si>
  <si>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</si>
  <si>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</si>
  <si>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</si>
  <si>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</si>
  <si>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</si>
  <si>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</si>
  <si>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</si>
  <si>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</si>
  <si>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</si>
  <si>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</si>
  <si>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</si>
  <si>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</si>
  <si>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</si>
  <si>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</si>
  <si>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</si>
  <si>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</si>
  <si>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</si>
  <si>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</si>
  <si>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</si>
  <si>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</si>
  <si>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</si>
  <si>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</si>
  <si>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</si>
  <si>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</si>
  <si>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</si>
  <si>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</si>
  <si>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</si>
  <si>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</si>
  <si>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</si>
  <si>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</si>
  <si>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</si>
  <si>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</si>
  <si>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</si>
  <si>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</si>
  <si>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</si>
  <si>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</si>
  <si>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</si>
  <si>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</si>
  <si>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</si>
  <si>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</si>
  <si>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</si>
  <si>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</si>
  <si>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</si>
  <si>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</si>
  <si>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</si>
  <si>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</si>
  <si>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</si>
  <si>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</si>
  <si>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</si>
  <si>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</si>
  <si>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</si>
  <si>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</si>
  <si>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</si>
  <si>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</si>
  <si>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</si>
  <si>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</si>
  <si>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</si>
  <si>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</si>
  <si>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</si>
  <si>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</si>
  <si>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</si>
  <si>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</si>
  <si>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</si>
  <si>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</si>
  <si>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</si>
  <si>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</si>
  <si>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</si>
  <si>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</si>
  <si>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</si>
  <si>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</si>
  <si>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</si>
  <si>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</si>
  <si>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</si>
  <si>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</si>
  <si>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</si>
  <si>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</si>
  <si>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</si>
  <si>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</si>
  <si>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</si>
  <si>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</si>
  <si>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</si>
  <si>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</si>
  <si>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</si>
  <si>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</si>
  <si>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</si>
  <si>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</si>
  <si>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</si>
  <si>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</si>
  <si>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</si>
  <si>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</si>
  <si>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</si>
  <si>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</si>
  <si>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</si>
  <si>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</si>
  <si>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</si>
  <si>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</si>
  <si>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</si>
  <si>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</si>
  <si>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</si>
  <si>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</si>
  <si>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</si>
  <si>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</si>
  <si>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</si>
  <si>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</si>
  <si>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</si>
  <si>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</si>
  <si>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</si>
  <si>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</si>
  <si>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</si>
  <si>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</si>
  <si>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</si>
  <si>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</si>
  <si>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</si>
  <si>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</si>
  <si>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</si>
  <si>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</si>
  <si>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</si>
  <si>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</si>
  <si>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</si>
  <si>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</si>
  <si>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</si>
  <si>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</si>
  <si>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</si>
  <si>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</si>
  <si>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</si>
  <si>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</si>
  <si>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</si>
  <si>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</si>
  <si>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</si>
  <si>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</si>
  <si>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</si>
  <si>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</si>
  <si>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</si>
  <si>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</si>
  <si>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</si>
  <si>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</si>
  <si>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</si>
  <si>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</si>
  <si>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</si>
  <si>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</si>
  <si>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</si>
  <si>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</si>
  <si>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</si>
  <si>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</si>
  <si>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</si>
  <si>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</si>
  <si>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</si>
  <si>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</si>
  <si>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</si>
  <si>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</si>
  <si>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</si>
  <si>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</si>
  <si>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</si>
  <si>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</si>
  <si>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</si>
  <si>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</si>
  <si>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</si>
  <si>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</si>
  <si>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</si>
  <si>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</si>
  <si>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</si>
  <si>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</si>
  <si>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</si>
  <si>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</si>
  <si>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</si>
  <si>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</si>
  <si>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</si>
  <si>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</si>
  <si>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</si>
  <si>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</si>
  <si>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</si>
  <si>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</si>
  <si>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</si>
  <si>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</si>
  <si>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</si>
  <si>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</si>
  <si>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</si>
  <si>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</si>
  <si>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</si>
  <si>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</si>
  <si>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</si>
  <si>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</si>
  <si>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</si>
  <si>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</si>
  <si>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</si>
  <si>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</si>
  <si>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</si>
  <si>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</si>
  <si>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</si>
  <si>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</si>
  <si>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</si>
  <si>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</si>
  <si>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</si>
  <si>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</si>
  <si>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</si>
  <si>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</si>
  <si>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</si>
  <si>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</si>
  <si>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</si>
  <si>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</si>
  <si>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</si>
  <si>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</si>
  <si>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</si>
  <si>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</si>
  <si>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</si>
  <si>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</si>
  <si>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</si>
  <si>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</si>
  <si>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</si>
  <si>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</si>
  <si>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</si>
  <si>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</si>
  <si>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</si>
  <si>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</si>
  <si>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</si>
  <si>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</si>
  <si>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</si>
  <si>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</si>
  <si>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</si>
  <si>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</si>
  <si>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</si>
  <si>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</si>
  <si>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</si>
  <si>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</si>
  <si>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</si>
  <si>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</si>
  <si>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</si>
  <si>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</si>
  <si>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</si>
  <si>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</si>
  <si>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</si>
  <si>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</si>
  <si>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</si>
  <si>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</si>
  <si>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</si>
  <si>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</si>
  <si>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</si>
  <si>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</si>
  <si>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</si>
  <si>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</si>
  <si>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</si>
  <si>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</si>
  <si>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</si>
  <si>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</si>
  <si>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</si>
  <si>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</si>
  <si>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</si>
  <si>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</si>
  <si>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</si>
  <si>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</si>
  <si>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</si>
  <si>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</si>
  <si>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</si>
  <si>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</si>
  <si>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</si>
  <si>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</si>
  <si>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</si>
  <si>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</si>
  <si>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</si>
  <si>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</si>
  <si>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</si>
  <si>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</si>
  <si>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</si>
  <si>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</si>
  <si>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</si>
  <si>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</si>
  <si>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</si>
  <si>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</si>
  <si>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</si>
  <si>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</si>
  <si>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</si>
  <si>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</si>
  <si>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</si>
  <si>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</si>
  <si>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</si>
  <si>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</si>
  <si>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</si>
  <si>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</si>
  <si>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</si>
  <si>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</si>
  <si>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</si>
  <si>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</si>
  <si>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</si>
  <si>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</si>
  <si>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</si>
  <si>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</si>
  <si>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</si>
  <si>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</si>
  <si>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</si>
  <si>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</si>
  <si>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</si>
  <si>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</si>
  <si>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</si>
  <si>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</si>
  <si>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</si>
  <si>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</si>
  <si>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</si>
  <si>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</si>
  <si>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</si>
  <si>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</si>
  <si>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</si>
  <si>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</si>
  <si>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</si>
  <si>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</si>
  <si>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</si>
  <si>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</si>
  <si>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</si>
  <si>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</si>
  <si>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</si>
  <si>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</si>
  <si>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</si>
  <si>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</si>
  <si>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</si>
  <si>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</si>
  <si>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</si>
  <si>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</si>
  <si>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</si>
  <si>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</si>
  <si>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</si>
  <si>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</si>
  <si>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</si>
  <si>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</si>
  <si>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</si>
  <si>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</si>
  <si>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</si>
  <si>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</si>
  <si>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</si>
  <si>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</si>
  <si>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</si>
  <si>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</si>
  <si>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</si>
  <si>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</si>
  <si>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</si>
  <si>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</si>
  <si>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</si>
  <si>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</si>
  <si>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</si>
  <si>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</si>
  <si>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</si>
  <si>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</si>
  <si>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</si>
  <si>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</si>
  <si>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</si>
  <si>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</si>
  <si>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</si>
  <si>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</si>
  <si>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</si>
  <si>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</si>
  <si>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</si>
  <si>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</si>
  <si>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</si>
  <si>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</si>
  <si>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</si>
  <si>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</si>
  <si>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</si>
  <si>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</si>
  <si>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</si>
  <si>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</si>
  <si>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</si>
  <si>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</si>
  <si>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</si>
  <si>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</si>
  <si>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</si>
  <si>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</si>
  <si>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</si>
  <si>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</si>
  <si>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</si>
  <si>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</si>
  <si>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</si>
  <si>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</si>
  <si>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</si>
  <si>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</si>
  <si>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</si>
  <si>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</si>
  <si>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</si>
  <si>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</si>
  <si>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</si>
  <si>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</si>
  <si>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</si>
  <si>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</si>
  <si>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</si>
  <si>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</si>
  <si>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</si>
  <si>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</si>
  <si>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</si>
  <si>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</si>
  <si>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</si>
  <si>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</si>
  <si>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</si>
  <si>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</si>
  <si>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</si>
  <si>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</si>
  <si>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</si>
  <si>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</si>
  <si>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</si>
  <si>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</si>
  <si>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</si>
  <si>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</si>
  <si>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</si>
  <si>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</si>
  <si>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</si>
  <si>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</si>
  <si>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</si>
  <si>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</si>
  <si>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</si>
  <si>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</si>
  <si>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</si>
  <si>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</si>
  <si>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</si>
  <si>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</si>
  <si>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</si>
  <si>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</si>
  <si>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</si>
  <si>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</si>
  <si>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</si>
  <si>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</si>
  <si>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</si>
  <si>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</si>
  <si>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</si>
  <si>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</si>
  <si>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</si>
  <si>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</si>
  <si>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</si>
  <si>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</si>
  <si>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</si>
  <si>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</si>
  <si>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</si>
  <si>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</si>
  <si>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</si>
  <si>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</si>
  <si>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</si>
  <si>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</si>
  <si>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</si>
  <si>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</si>
  <si>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</si>
  <si>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</si>
  <si>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</si>
  <si>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</si>
  <si>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</si>
  <si>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</si>
  <si>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</si>
  <si>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</si>
  <si>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</si>
  <si>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</si>
  <si>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</si>
  <si>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</si>
  <si>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</si>
  <si>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</si>
  <si>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</si>
  <si>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</si>
  <si>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</si>
  <si>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</si>
  <si>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</si>
  <si>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</si>
  <si>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</si>
  <si>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</si>
  <si>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</si>
  <si>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</si>
  <si>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</si>
  <si>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</si>
  <si>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</si>
  <si>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</si>
  <si>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</si>
  <si>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</si>
  <si>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</si>
  <si>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</si>
  <si>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</si>
  <si>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</si>
  <si>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</si>
  <si>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</si>
  <si>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</si>
  <si>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</si>
  <si>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</si>
  <si>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</si>
  <si>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</si>
  <si>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</si>
  <si>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</si>
  <si>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</si>
  <si>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</si>
  <si>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</si>
  <si>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</si>
  <si>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</si>
  <si>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</si>
  <si>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</si>
  <si>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</si>
  <si>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</si>
  <si>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</si>
  <si>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</si>
  <si>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</si>
  <si>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</si>
  <si>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</si>
  <si>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</si>
  <si>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</si>
  <si>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</si>
  <si>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</si>
  <si>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</si>
  <si>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</si>
  <si>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</si>
  <si>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</si>
  <si>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</si>
  <si>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</si>
  <si>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</si>
  <si>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</si>
  <si>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</si>
  <si>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</si>
  <si>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</si>
  <si>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</si>
  <si>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</si>
  <si>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</si>
  <si>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</si>
  <si>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</si>
  <si>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</si>
  <si>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</si>
  <si>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</si>
  <si>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</si>
  <si>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</si>
  <si>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</si>
  <si>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</si>
  <si>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</si>
  <si>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</si>
  <si>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</si>
  <si>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</si>
  <si>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</si>
  <si>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</si>
  <si>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</si>
  <si>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</si>
  <si>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</si>
  <si>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</si>
  <si>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</si>
  <si>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</si>
  <si>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</si>
  <si>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</si>
  <si>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</si>
  <si>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</si>
  <si>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</si>
  <si>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</si>
  <si>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</si>
  <si>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</si>
  <si>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</si>
  <si>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</si>
  <si>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</si>
  <si>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</si>
  <si>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</si>
  <si>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</si>
  <si>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</si>
  <si>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</si>
  <si>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</si>
  <si>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</si>
  <si>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</si>
  <si>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</si>
  <si>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</si>
  <si>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</si>
  <si>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</si>
  <si>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</si>
  <si>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</si>
  <si>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</si>
  <si>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</si>
  <si>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</si>
  <si>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</si>
  <si>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</si>
  <si>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</si>
  <si>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</si>
  <si>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</si>
  <si>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</si>
  <si>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</si>
  <si>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</si>
  <si>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</si>
  <si>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</si>
  <si>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</si>
  <si>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</si>
  <si>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</si>
  <si>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</si>
  <si>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</si>
  <si>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</si>
  <si>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</si>
  <si>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</si>
  <si>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</si>
  <si>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</si>
  <si>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</si>
  <si>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</si>
  <si>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</si>
  <si>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</si>
  <si>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</si>
  <si>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</si>
  <si>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</si>
  <si>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</si>
  <si>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</si>
  <si>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</si>
  <si>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</si>
  <si>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</si>
  <si>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</si>
  <si>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</si>
  <si>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</si>
  <si>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</si>
  <si>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</si>
  <si>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</si>
  <si>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</si>
  <si>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</si>
  <si>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</si>
  <si>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</si>
  <si>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</si>
  <si>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</si>
  <si>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</si>
  <si>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</si>
  <si>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</si>
  <si>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</si>
  <si>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</si>
  <si>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</si>
  <si>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</si>
  <si>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</si>
  <si>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</si>
  <si>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</si>
  <si>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</si>
  <si>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</si>
  <si>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</si>
  <si>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</si>
  <si>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</si>
  <si>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</si>
  <si>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</si>
  <si>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</si>
  <si>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</si>
  <si>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</si>
  <si>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</si>
  <si>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</si>
  <si>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</si>
  <si>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</si>
  <si>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</si>
  <si>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</si>
  <si>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</si>
  <si>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</si>
  <si>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</si>
  <si>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</si>
  <si>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</si>
  <si>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</si>
  <si>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</si>
  <si>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</si>
  <si>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</si>
  <si>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</si>
  <si>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</si>
  <si>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</si>
  <si>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</si>
  <si>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</si>
  <si>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</si>
  <si>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</si>
  <si>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</si>
  <si>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</si>
  <si>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</si>
  <si>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</si>
  <si>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</si>
  <si>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</si>
  <si>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</si>
  <si>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</si>
  <si>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</si>
  <si>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</si>
  <si>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</si>
  <si>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</si>
  <si>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</si>
  <si>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</si>
  <si>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</si>
  <si>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</si>
  <si>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</si>
  <si>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</si>
  <si>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</si>
  <si>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</si>
  <si>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</si>
  <si>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</si>
  <si>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</si>
  <si>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</si>
  <si>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</si>
  <si>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</si>
  <si>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</si>
  <si>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</si>
  <si>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</si>
  <si>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</si>
  <si>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</si>
  <si>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</si>
  <si>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</si>
  <si>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</si>
  <si>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</si>
  <si>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</si>
  <si>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</si>
  <si>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</si>
  <si>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</si>
  <si>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</si>
  <si>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</si>
  <si>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</si>
  <si>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</si>
  <si>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</si>
  <si>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</si>
  <si>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</si>
  <si>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</si>
  <si>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</si>
  <si>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</si>
  <si>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</si>
  <si>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</si>
  <si>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</si>
  <si>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</si>
  <si>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</si>
  <si>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</si>
  <si>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</si>
  <si>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</si>
  <si>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</si>
  <si>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</si>
  <si>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</si>
  <si>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</si>
  <si>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</si>
  <si>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</si>
  <si>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</si>
  <si>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</si>
  <si>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</si>
  <si>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</si>
  <si>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</si>
  <si>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</si>
  <si>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</si>
  <si>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</si>
  <si>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</si>
  <si>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</si>
  <si>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</si>
  <si>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</si>
  <si>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</si>
  <si>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</si>
  <si>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</si>
  <si>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</si>
  <si>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</si>
  <si>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</si>
  <si>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</si>
  <si>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</si>
  <si>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</si>
  <si>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</si>
  <si>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</si>
  <si>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</si>
  <si>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</si>
  <si>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</si>
  <si>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</si>
  <si>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</si>
  <si>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</si>
  <si>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</si>
  <si>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</si>
  <si>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</si>
  <si>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</si>
  <si>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</si>
  <si>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</si>
  <si>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</si>
  <si>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</si>
  <si>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</si>
  <si>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</si>
  <si>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</si>
  <si>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</si>
  <si>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</si>
  <si>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</si>
  <si>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</si>
  <si>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</si>
  <si>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</si>
  <si>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</si>
  <si>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</si>
  <si>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</si>
  <si>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</si>
  <si>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</si>
  <si>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</si>
  <si>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</si>
  <si>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</si>
  <si>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</si>
  <si>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</si>
  <si>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</si>
  <si>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</si>
  <si>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</si>
  <si>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</si>
  <si>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</si>
  <si>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</si>
  <si>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</si>
  <si>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</si>
  <si>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</si>
  <si>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</si>
  <si>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</si>
  <si>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</si>
  <si>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</si>
  <si>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</si>
  <si>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</si>
  <si>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</si>
  <si>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</si>
  <si>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</si>
  <si>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</si>
  <si>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</si>
  <si>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</si>
  <si>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</si>
  <si>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</si>
  <si>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</si>
  <si>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</si>
  <si>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</si>
  <si>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</si>
  <si>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</si>
  <si>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</si>
  <si>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</si>
  <si>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</si>
  <si>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</si>
  <si>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</si>
  <si>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</si>
  <si>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</si>
  <si>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</si>
  <si>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</si>
  <si>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</si>
  <si>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</si>
  <si>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</si>
  <si>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</si>
  <si>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</si>
  <si>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</si>
  <si>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</si>
  <si>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</si>
  <si>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</si>
  <si>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</si>
  <si>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</si>
  <si>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</si>
  <si>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</si>
  <si>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</si>
  <si>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</si>
  <si>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</si>
  <si>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</si>
  <si>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</si>
  <si>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</si>
  <si>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</si>
  <si>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</si>
  <si>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</si>
  <si>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</si>
  <si>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</si>
  <si>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</si>
  <si>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</si>
  <si>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</si>
  <si>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</si>
  <si>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</si>
  <si>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</si>
  <si>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</si>
  <si>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</si>
  <si>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</si>
  <si>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</si>
  <si>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</si>
  <si>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</si>
  <si>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</si>
  <si>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</si>
  <si>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</si>
  <si>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</si>
  <si>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</si>
  <si>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</si>
  <si>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</si>
  <si>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</si>
  <si>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</si>
  <si>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</si>
  <si>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</si>
  <si>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</si>
  <si>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</si>
  <si>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</si>
  <si>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</si>
  <si>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</si>
  <si>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</si>
  <si>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</si>
  <si>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</si>
  <si>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</si>
  <si>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</si>
  <si>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</si>
  <si>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</si>
  <si>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</si>
  <si>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</si>
  <si>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</si>
  <si>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</si>
  <si>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</si>
  <si>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</si>
  <si>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</si>
  <si>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</si>
  <si>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</si>
  <si>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</si>
  <si>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</si>
  <si>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</si>
  <si>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</si>
  <si>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</si>
  <si>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</si>
  <si>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</si>
  <si>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</si>
  <si>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</si>
  <si>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</si>
  <si>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</si>
  <si>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</si>
  <si>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</si>
  <si>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</si>
  <si>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</si>
  <si>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</si>
  <si>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</si>
  <si>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</si>
  <si>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</si>
  <si>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</si>
  <si>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</si>
  <si>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</si>
  <si>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</si>
  <si>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</si>
  <si>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</si>
  <si>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</si>
  <si>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</si>
  <si>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</si>
  <si>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</si>
  <si>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</si>
  <si>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</si>
  <si>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</si>
  <si>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</si>
  <si>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</si>
  <si>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</si>
  <si>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</si>
  <si>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</si>
  <si>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</si>
  <si>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</si>
  <si>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</si>
  <si>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</si>
  <si>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</si>
  <si>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</si>
  <si>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</si>
  <si>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</si>
  <si>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</si>
  <si>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</si>
  <si>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</si>
  <si>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</si>
  <si>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</si>
  <si>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</si>
  <si>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</si>
  <si>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</si>
  <si>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</si>
  <si>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</si>
  <si>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</si>
  <si>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</si>
  <si>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</si>
  <si>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</si>
  <si>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</si>
  <si>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</si>
  <si>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</si>
  <si>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</si>
  <si>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</si>
  <si>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</si>
  <si>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</si>
  <si>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</si>
  <si>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</si>
  <si>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</si>
  <si>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</si>
  <si>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</si>
  <si>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</si>
  <si>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</si>
  <si>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</si>
  <si>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</si>
  <si>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</si>
  <si>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</si>
  <si>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</si>
  <si>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</si>
  <si>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</si>
  <si>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</si>
  <si>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</si>
  <si>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</si>
  <si>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</si>
  <si>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</si>
  <si>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</si>
  <si>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</si>
  <si>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</si>
  <si>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</si>
  <si>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</si>
  <si>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</si>
  <si>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</si>
  <si>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</si>
  <si>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</si>
  <si>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</si>
  <si>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</si>
  <si>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</si>
  <si>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</si>
  <si>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</si>
  <si>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</si>
  <si>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</si>
  <si>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</si>
  <si>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</si>
  <si>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</si>
  <si>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</si>
  <si>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</si>
  <si>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</si>
  <si>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</si>
  <si>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</si>
  <si>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</si>
  <si>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</si>
  <si>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</si>
  <si>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</si>
  <si>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</si>
  <si>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</si>
  <si>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</si>
  <si>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</si>
  <si>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</si>
  <si>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</si>
  <si>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</si>
  <si>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</si>
  <si>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</si>
  <si>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</si>
  <si>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</si>
  <si>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</si>
  <si>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</si>
  <si>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</si>
  <si>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</si>
  <si>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</si>
  <si>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</si>
  <si>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</si>
  <si>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</si>
  <si>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</si>
  <si>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</si>
  <si>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</si>
  <si>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</si>
  <si>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</si>
  <si>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</si>
  <si>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</si>
  <si>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</si>
  <si>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</si>
  <si>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</si>
  <si>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</si>
  <si>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</si>
  <si>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</si>
  <si>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</si>
  <si>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</si>
  <si>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</si>
  <si>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</si>
  <si>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</si>
  <si>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</si>
  <si>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</si>
  <si>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</si>
  <si>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</si>
  <si>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</si>
  <si>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</si>
  <si>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</si>
  <si>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</si>
  <si>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</si>
  <si>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</si>
  <si>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</si>
  <si>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</si>
  <si>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</si>
  <si>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</si>
  <si>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</si>
  <si>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</si>
  <si>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</si>
  <si>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</si>
  <si>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</si>
  <si>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</si>
  <si>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</si>
  <si>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</si>
  <si>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</si>
  <si>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</si>
  <si>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</si>
  <si>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</si>
  <si>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</si>
  <si>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</si>
  <si>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</si>
  <si>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</si>
  <si>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</si>
  <si>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</si>
  <si>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</si>
  <si>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</si>
  <si>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</si>
  <si>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</si>
  <si>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</si>
  <si>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</si>
  <si>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</si>
  <si>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</si>
  <si>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</si>
  <si>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</si>
  <si>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</si>
  <si>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</si>
  <si>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</si>
  <si>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</si>
  <si>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</si>
  <si>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</si>
  <si>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</si>
  <si>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</si>
  <si>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</si>
  <si>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</si>
  <si>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</si>
  <si>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</si>
  <si>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</si>
  <si>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</si>
  <si>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</si>
  <si>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</si>
  <si>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</si>
  <si>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</si>
  <si>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</si>
  <si>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</si>
  <si>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</si>
  <si>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</si>
  <si>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</si>
  <si>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</si>
  <si>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</si>
  <si>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</si>
  <si>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</si>
  <si>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</si>
  <si>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</si>
  <si>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</si>
  <si>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</si>
  <si>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</si>
  <si>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</si>
  <si>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</si>
  <si>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</si>
  <si>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</si>
  <si>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</si>
  <si>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</si>
  <si>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</si>
  <si>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</si>
  <si>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</si>
  <si>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</si>
  <si>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</si>
  <si>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</si>
  <si>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</si>
  <si>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</si>
  <si>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</si>
  <si>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</si>
  <si>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</si>
  <si>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</si>
  <si>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</si>
  <si>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</si>
  <si>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</si>
  <si>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</si>
  <si>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</si>
  <si>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</si>
  <si>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</si>
  <si>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</si>
  <si>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</si>
  <si>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</si>
  <si>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</si>
  <si>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</si>
  <si>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</si>
  <si>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</si>
  <si>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</si>
  <si>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</si>
  <si>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</si>
  <si>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</si>
  <si>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</si>
  <si>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</si>
  <si>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</si>
  <si>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</si>
  <si>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</si>
  <si>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</si>
  <si>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</si>
  <si>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</si>
  <si>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</si>
  <si>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</si>
  <si>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</si>
  <si>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</si>
  <si>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</si>
  <si>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</si>
  <si>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</si>
  <si>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</si>
  <si>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</si>
  <si>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</si>
  <si>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</si>
  <si>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</si>
  <si>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</si>
  <si>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</si>
  <si>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</si>
  <si>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</si>
  <si>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</si>
  <si>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</si>
  <si>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</si>
  <si>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</si>
  <si>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</si>
  <si>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</si>
  <si>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</si>
  <si>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</si>
  <si>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</si>
  <si>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</si>
  <si>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</si>
  <si>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</si>
  <si>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</si>
  <si>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</si>
  <si>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</si>
  <si>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</si>
  <si>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</si>
  <si>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</si>
  <si>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</si>
  <si>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</si>
  <si>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</si>
  <si>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</si>
  <si>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</si>
  <si>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</si>
  <si>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</si>
  <si>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</si>
  <si>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</si>
  <si>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</si>
  <si>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</si>
  <si>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</si>
  <si>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</si>
  <si>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</si>
  <si>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</si>
  <si>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</si>
  <si>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</si>
  <si>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</si>
  <si>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</si>
  <si>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</si>
  <si>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</si>
  <si>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</si>
  <si>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</si>
  <si>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</si>
  <si>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</si>
  <si>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</si>
  <si>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</si>
  <si>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</si>
  <si>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</si>
  <si>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</si>
  <si>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</si>
  <si>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</si>
  <si>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</si>
  <si>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</si>
  <si>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</si>
  <si>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</si>
  <si>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</si>
  <si>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</si>
  <si>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</si>
  <si>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</si>
  <si>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</si>
  <si>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</si>
  <si>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</si>
  <si>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</si>
  <si>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</si>
  <si>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</si>
  <si>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</si>
  <si>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</si>
  <si>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</si>
  <si>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</si>
  <si>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</si>
  <si>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</si>
  <si>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</si>
  <si>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</si>
  <si>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</si>
  <si>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</si>
  <si>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</si>
  <si>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</si>
  <si>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</si>
  <si>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</si>
  <si>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</si>
  <si>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</si>
  <si>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</si>
  <si>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</si>
  <si>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</si>
  <si>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</si>
  <si>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</si>
  <si>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</si>
  <si>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</si>
  <si>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</si>
  <si>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</si>
  <si>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</si>
  <si>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</si>
  <si>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</si>
  <si>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</si>
  <si>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</si>
  <si>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</si>
  <si>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</si>
  <si>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</si>
  <si>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</si>
  <si>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</si>
  <si>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</si>
  <si>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</si>
  <si>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</si>
  <si>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</si>
  <si>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</si>
  <si>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</si>
  <si>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</si>
  <si>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</si>
  <si>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</si>
  <si>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</si>
  <si>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</si>
  <si>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</si>
  <si>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</si>
  <si>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</si>
  <si>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</si>
  <si>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</si>
  <si>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</si>
  <si>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</si>
  <si>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</si>
  <si>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</si>
  <si>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</si>
  <si>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</si>
  <si>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</si>
  <si>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</si>
  <si>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</si>
  <si>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</si>
  <si>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</si>
  <si>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</si>
  <si>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</si>
  <si>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</si>
  <si>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</si>
  <si>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</si>
  <si>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</si>
  <si>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</si>
  <si>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</si>
  <si>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</si>
  <si>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</si>
  <si>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</si>
  <si>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</si>
  <si>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</si>
  <si>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</si>
  <si>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</si>
  <si>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</si>
  <si>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</si>
  <si>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</si>
  <si>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</si>
  <si>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</si>
  <si>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</si>
  <si>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</si>
  <si>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</si>
  <si>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</si>
  <si>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</si>
  <si>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</si>
  <si>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</si>
  <si>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</si>
  <si>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</si>
  <si>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</si>
  <si>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</si>
  <si>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</si>
  <si>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</si>
  <si>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</si>
  <si>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</si>
  <si>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</si>
  <si>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</si>
  <si>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</si>
  <si>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</si>
  <si>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</si>
  <si>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</si>
  <si>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</si>
  <si>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</si>
  <si>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</si>
  <si>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</si>
  <si>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</si>
  <si>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</si>
  <si>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</si>
  <si>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</si>
  <si>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</si>
  <si>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</si>
  <si>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</si>
  <si>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</si>
  <si>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</si>
  <si>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</si>
  <si>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</si>
  <si>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</si>
  <si>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</si>
  <si>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</si>
  <si>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</si>
  <si>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</si>
  <si>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</si>
  <si>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</si>
  <si>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</si>
  <si>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</si>
  <si>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</si>
  <si>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</si>
  <si>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</si>
  <si>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</si>
  <si>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</si>
  <si>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</si>
  <si>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</si>
  <si>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</si>
  <si>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</si>
  <si>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</si>
  <si>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</si>
  <si>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</si>
  <si>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</si>
  <si>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</si>
  <si>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</si>
  <si>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</si>
  <si>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</si>
  <si>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</si>
  <si>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</si>
  <si>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</si>
  <si>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</si>
  <si>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</si>
  <si>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</si>
  <si>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</si>
  <si>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</si>
  <si>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</si>
  <si>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</si>
  <si>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</si>
  <si>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</si>
  <si>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</si>
  <si>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</si>
  <si>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</si>
  <si>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</si>
  <si>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</si>
  <si>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</si>
  <si>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</si>
  <si>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</si>
  <si>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</si>
  <si>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</si>
  <si>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</si>
  <si>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</si>
  <si>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</si>
  <si>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</si>
  <si>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</si>
  <si>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</si>
  <si>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</si>
  <si>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</si>
  <si>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</si>
  <si>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</si>
  <si>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</si>
  <si>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</si>
  <si>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</si>
  <si>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</si>
  <si>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</si>
  <si>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</si>
  <si>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</si>
  <si>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</si>
  <si>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</si>
  <si>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</si>
  <si>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</si>
  <si>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</si>
  <si>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</si>
  <si>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</si>
  <si>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</si>
  <si>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</si>
  <si>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</si>
  <si>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</si>
  <si>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</si>
  <si>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</si>
  <si>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</si>
  <si>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</si>
  <si>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</si>
  <si>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</si>
  <si>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</si>
  <si>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</si>
  <si>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</si>
  <si>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</si>
  <si>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</si>
  <si>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</si>
  <si>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</si>
  <si>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</si>
  <si>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</si>
  <si>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</si>
  <si>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</si>
  <si>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</si>
  <si>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</si>
  <si>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</si>
  <si>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</si>
  <si>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</si>
  <si>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</si>
  <si>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</si>
  <si>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</si>
  <si>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</si>
  <si>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</si>
  <si>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</si>
  <si>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</si>
  <si>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</si>
  <si>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</si>
  <si>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</si>
  <si>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</si>
  <si>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</si>
  <si>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</si>
  <si>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</si>
  <si>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</si>
  <si>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</si>
  <si>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</si>
  <si>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</si>
  <si>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</si>
  <si>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</si>
  <si>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</si>
  <si>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</si>
  <si>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</si>
  <si>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</si>
  <si>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</si>
  <si>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</si>
  <si>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</si>
  <si>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</si>
  <si>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</si>
  <si>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</si>
  <si>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</si>
  <si>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</si>
  <si>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</si>
  <si>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</si>
  <si>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</si>
  <si>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</si>
  <si>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</si>
  <si>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</si>
  <si>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</si>
  <si>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</si>
  <si>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</si>
  <si>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</si>
  <si>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</si>
  <si>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</si>
  <si>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</si>
  <si>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</si>
  <si>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</si>
  <si>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</si>
  <si>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</si>
  <si>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</si>
  <si>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</si>
  <si>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</si>
  <si>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</si>
  <si>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</si>
  <si>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</si>
  <si>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</si>
  <si>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</si>
  <si>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</si>
  <si>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</si>
  <si>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</si>
  <si>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</si>
  <si>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</si>
  <si>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</si>
  <si>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</si>
  <si>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</si>
  <si>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</si>
  <si>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</si>
  <si>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</si>
  <si>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</si>
  <si>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</si>
  <si>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</si>
  <si>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</si>
  <si>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</si>
  <si>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</si>
  <si>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</si>
  <si>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</si>
  <si>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</si>
  <si>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</si>
  <si>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</si>
  <si>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</si>
  <si>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</si>
  <si>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</si>
  <si>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</si>
  <si>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</si>
  <si>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</si>
  <si>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</si>
  <si>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</si>
  <si>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</si>
  <si>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</si>
  <si>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</si>
  <si>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</si>
  <si>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</si>
  <si>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</si>
  <si>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</si>
  <si>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</si>
  <si>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</si>
  <si>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</si>
  <si>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</si>
  <si>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</si>
  <si>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</si>
  <si>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</si>
  <si>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</si>
  <si>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</si>
  <si>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</si>
  <si>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</si>
  <si>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</si>
  <si>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</si>
  <si>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</si>
  <si>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</si>
  <si>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</si>
  <si>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</si>
  <si>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</si>
  <si>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</si>
  <si>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</si>
  <si>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</si>
  <si>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</si>
  <si>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</si>
  <si>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</si>
  <si>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</si>
  <si>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</si>
  <si>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</si>
  <si>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</si>
  <si>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</si>
  <si>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</si>
  <si>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</si>
  <si>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</si>
  <si>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</si>
  <si>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</si>
  <si>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</si>
  <si>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</si>
  <si>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</si>
  <si>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</si>
  <si>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</si>
  <si>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</si>
  <si>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</si>
  <si>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</si>
  <si>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</si>
  <si>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</si>
  <si>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</si>
  <si>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</si>
  <si>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</si>
  <si>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</si>
  <si>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</si>
  <si>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</si>
  <si>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</si>
  <si>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</si>
  <si>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</si>
  <si>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</si>
  <si>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</si>
  <si>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</si>
  <si>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</si>
  <si>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</si>
  <si>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</si>
  <si>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</si>
  <si>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</si>
  <si>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</si>
  <si>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</si>
  <si>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</si>
  <si>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</si>
  <si>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</si>
  <si>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</si>
  <si>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</si>
  <si>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</si>
  <si>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</si>
  <si>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</si>
  <si>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</si>
  <si>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</si>
  <si>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</si>
  <si>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</si>
  <si>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</si>
  <si>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</si>
  <si>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</si>
  <si>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</si>
  <si>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</si>
  <si>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</si>
  <si>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</si>
  <si>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</si>
  <si>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</si>
  <si>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</si>
  <si>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</si>
  <si>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</si>
  <si>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</si>
  <si>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</si>
  <si>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</si>
  <si>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</si>
  <si>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</si>
  <si>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</si>
  <si>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</si>
  <si>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</si>
  <si>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</si>
  <si>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</si>
  <si>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</si>
  <si>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</si>
  <si>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</si>
  <si>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</si>
  <si>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</si>
  <si>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</si>
  <si>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</si>
  <si>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</si>
  <si>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</si>
  <si>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</si>
  <si>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</si>
  <si>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</si>
  <si>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</si>
  <si>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</si>
  <si>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</si>
  <si>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</si>
  <si>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</si>
  <si>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</si>
  <si>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</si>
  <si>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</si>
  <si>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</si>
  <si>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</si>
  <si>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</si>
  <si>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</si>
  <si>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</si>
  <si>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</si>
  <si>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</si>
  <si>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</si>
  <si>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</si>
  <si>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</si>
  <si>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</si>
  <si>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</si>
  <si>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</si>
  <si>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</si>
  <si>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</si>
  <si>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</si>
  <si>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</si>
  <si>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</si>
  <si>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</si>
  <si>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</si>
  <si>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</si>
  <si>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</si>
  <si>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</si>
  <si>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</si>
  <si>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</si>
  <si>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</si>
  <si>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</si>
  <si>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</si>
  <si>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</si>
  <si>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</si>
  <si>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</si>
  <si>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</si>
  <si>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</si>
  <si>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</si>
  <si>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</si>
  <si>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</si>
  <si>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</si>
  <si>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</si>
  <si>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</si>
  <si>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</si>
  <si>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</si>
  <si>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</si>
  <si>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</si>
  <si>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</si>
  <si>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</si>
  <si>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</si>
  <si>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</si>
  <si>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</si>
  <si>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</si>
  <si>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</si>
  <si>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</si>
  <si>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</si>
  <si>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</si>
  <si>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</si>
  <si>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</si>
  <si>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</si>
  <si>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</si>
  <si>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</si>
  <si>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</si>
  <si>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</si>
  <si>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</si>
  <si>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</si>
  <si>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</si>
  <si>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</si>
  <si>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</si>
  <si>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</si>
  <si>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</si>
  <si>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</si>
  <si>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</si>
  <si>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</si>
  <si>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</si>
  <si>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</si>
  <si>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</si>
  <si>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</si>
  <si>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</si>
  <si>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</si>
  <si>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</si>
  <si>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</si>
  <si>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</si>
  <si>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</si>
  <si>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</si>
  <si>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</si>
  <si>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</si>
  <si>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</si>
  <si>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</si>
  <si>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</si>
  <si>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</si>
  <si>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</si>
  <si>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</si>
  <si>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</si>
  <si>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</si>
  <si>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</si>
  <si>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</si>
  <si>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</si>
  <si>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</si>
  <si>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</si>
  <si>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</si>
  <si>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</si>
  <si>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</si>
  <si>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</si>
  <si>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</si>
  <si>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</si>
  <si>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</si>
  <si>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</si>
  <si>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</si>
  <si>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</si>
  <si>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</si>
  <si>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</si>
  <si>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</si>
  <si>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</si>
  <si>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</si>
  <si>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</si>
  <si>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</si>
  <si>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</si>
  <si>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</si>
  <si>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</si>
  <si>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</si>
  <si>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</si>
  <si>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</si>
  <si>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</si>
  <si>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</si>
  <si>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</si>
  <si>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</si>
  <si>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</si>
  <si>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</si>
  <si>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</si>
  <si>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</si>
  <si>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</si>
  <si>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</si>
  <si>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</si>
  <si>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</si>
  <si>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</si>
  <si>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</si>
  <si>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</si>
  <si>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</si>
  <si>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</si>
  <si>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</si>
  <si>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</si>
  <si>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</si>
  <si>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</si>
  <si>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</si>
  <si>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</si>
  <si>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</si>
  <si>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</si>
  <si>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</si>
  <si>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</si>
  <si>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</si>
  <si>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</si>
  <si>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</si>
  <si>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</si>
  <si>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</si>
  <si>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</si>
  <si>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</si>
  <si>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</si>
  <si>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</si>
  <si>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</si>
  <si>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</si>
  <si>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</si>
  <si>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</si>
  <si>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</si>
  <si>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</si>
  <si>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</si>
  <si>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</si>
  <si>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</si>
  <si>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</si>
  <si>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</si>
  <si>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</si>
  <si>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</si>
  <si>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</si>
  <si>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</si>
  <si>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</si>
  <si>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</si>
  <si>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</si>
  <si>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</si>
  <si>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</si>
  <si>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</si>
  <si>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</si>
  <si>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</si>
  <si>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</si>
  <si>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</si>
  <si>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</si>
  <si>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</si>
  <si>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</si>
  <si>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</si>
  <si>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</si>
  <si>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</si>
  <si>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</si>
  <si>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</si>
  <si>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</si>
  <si>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</si>
  <si>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</si>
  <si>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</si>
  <si>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</si>
  <si>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</si>
  <si>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</si>
  <si>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</si>
  <si>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</si>
  <si>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</si>
  <si>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</si>
  <si>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</si>
  <si>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</si>
  <si>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</si>
  <si>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</si>
  <si>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</si>
  <si>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</si>
  <si>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</si>
  <si>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</si>
  <si>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</si>
  <si>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</si>
  <si>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</si>
  <si>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</si>
  <si>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</si>
  <si>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</si>
  <si>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</si>
  <si>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</si>
  <si>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</si>
  <si>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</si>
  <si>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</si>
  <si>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</si>
  <si>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</si>
  <si>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</si>
  <si>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</si>
  <si>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</si>
  <si>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</si>
  <si>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</si>
  <si>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</si>
  <si>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</si>
  <si>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</si>
  <si>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</si>
  <si>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</si>
  <si>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</si>
  <si>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</si>
  <si>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</si>
  <si>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</si>
  <si>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</si>
  <si>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</si>
  <si>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</si>
  <si>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</si>
  <si>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</si>
  <si>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</si>
  <si>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</si>
  <si>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</si>
  <si>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</si>
  <si>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</si>
  <si>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</si>
  <si>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</si>
  <si>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</si>
  <si>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</si>
  <si>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</si>
  <si>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</si>
  <si>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</si>
  <si>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</si>
  <si>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</si>
  <si>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</si>
  <si>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</si>
  <si>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</si>
  <si>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</si>
  <si>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</si>
  <si>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</si>
  <si>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</si>
  <si>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</si>
  <si>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</si>
  <si>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</si>
  <si>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</si>
  <si>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</si>
  <si>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</si>
  <si>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</si>
  <si>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</si>
  <si>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</si>
  <si>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</si>
  <si>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</si>
  <si>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</si>
  <si>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</si>
  <si>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</si>
  <si>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</si>
  <si>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</si>
  <si>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</si>
  <si>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</si>
  <si>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</si>
  <si>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</si>
  <si>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</si>
  <si>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</si>
  <si>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</si>
  <si>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</si>
  <si>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</si>
  <si>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</si>
  <si>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</si>
  <si>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</si>
  <si>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</si>
  <si>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</si>
  <si>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</si>
  <si>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</si>
  <si>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</si>
  <si>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</si>
  <si>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</si>
  <si>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</si>
  <si>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</si>
  <si>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</si>
  <si>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</si>
  <si>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</si>
  <si>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</si>
  <si>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</si>
  <si>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</si>
  <si>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</si>
  <si>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</si>
  <si>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</si>
  <si>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</si>
  <si>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</si>
  <si>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</si>
  <si>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</si>
  <si>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</si>
  <si>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</si>
  <si>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</si>
  <si>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</si>
  <si>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</si>
  <si>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</si>
  <si>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</si>
  <si>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</si>
  <si>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</si>
  <si>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</si>
  <si>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</si>
  <si>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</si>
  <si>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</si>
  <si>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</si>
  <si>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</si>
  <si>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</si>
  <si>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</si>
  <si>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</si>
  <si>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</si>
  <si>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</si>
  <si>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</si>
  <si>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</si>
  <si>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</si>
  <si>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</si>
  <si>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</si>
  <si>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</si>
  <si>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</si>
  <si>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</si>
  <si>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</si>
  <si>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</si>
  <si>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</si>
  <si>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</si>
  <si>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</si>
  <si>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</si>
  <si>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</si>
  <si>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</si>
  <si>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</si>
  <si>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</si>
  <si>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</si>
  <si>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</si>
  <si>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</si>
  <si>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</si>
  <si>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</si>
  <si>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</si>
  <si>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</si>
  <si>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</si>
  <si>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</si>
  <si>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</si>
  <si>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</si>
  <si>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</si>
  <si>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</si>
  <si>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</si>
  <si>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</si>
  <si>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</si>
  <si>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</si>
  <si>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</si>
  <si>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</si>
  <si>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</si>
  <si>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</si>
  <si>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</si>
  <si>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</si>
  <si>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</si>
  <si>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</si>
  <si>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</si>
  <si>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</si>
  <si>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</si>
  <si>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</si>
  <si>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</si>
  <si>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</si>
  <si>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</si>
  <si>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</si>
  <si>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</si>
  <si>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</si>
  <si>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</si>
  <si>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</si>
  <si>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</si>
  <si>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</si>
  <si>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</si>
  <si>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</si>
  <si>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</si>
  <si>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</si>
  <si>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</si>
  <si>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</si>
  <si>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</si>
  <si>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</si>
  <si>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</si>
  <si>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</si>
  <si>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</si>
  <si>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</si>
  <si>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</si>
  <si>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</si>
  <si>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</si>
  <si>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</si>
  <si>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</si>
  <si>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</si>
  <si>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</si>
  <si>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</si>
  <si>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</si>
  <si>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</si>
  <si>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</si>
  <si>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</si>
  <si>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</si>
  <si>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</si>
  <si>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</si>
  <si>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</si>
  <si>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</si>
  <si>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</si>
  <si>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</si>
  <si>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</si>
  <si>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</si>
  <si>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</si>
  <si>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</si>
  <si>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</si>
  <si>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</si>
  <si>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</si>
  <si>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</si>
  <si>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</si>
  <si>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</si>
  <si>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</si>
  <si>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</si>
  <si>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</si>
  <si>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</si>
  <si>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</si>
  <si>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</si>
  <si>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</si>
  <si>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</si>
  <si>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</si>
  <si>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</si>
  <si>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</si>
  <si>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</si>
  <si>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</si>
  <si>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</si>
  <si>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</si>
  <si>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</si>
  <si>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</si>
  <si>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</si>
  <si>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</si>
  <si>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</si>
  <si>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</si>
  <si>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</si>
  <si>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</si>
  <si>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</si>
  <si>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</si>
  <si>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</si>
  <si>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</si>
  <si>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</si>
  <si>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</si>
  <si>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</si>
  <si>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</si>
  <si>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</si>
  <si>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</si>
  <si>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</si>
  <si>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</si>
  <si>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</si>
  <si>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</si>
  <si>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</si>
  <si>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</si>
  <si>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</si>
  <si>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</si>
  <si>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</si>
  <si>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</si>
  <si>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</si>
  <si>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</si>
  <si>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</si>
  <si>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</si>
  <si>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</si>
  <si>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</si>
  <si>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</si>
  <si>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</si>
  <si>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</si>
  <si>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</si>
  <si>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</si>
  <si>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</si>
  <si>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</si>
  <si>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</si>
  <si>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</si>
  <si>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</si>
  <si>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</si>
  <si>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</si>
  <si>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</si>
  <si>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</si>
  <si>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</si>
  <si>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</si>
  <si>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</si>
  <si>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</si>
  <si>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</si>
  <si>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</si>
  <si>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</si>
  <si>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</si>
  <si>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</si>
  <si>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</si>
  <si>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</si>
  <si>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</si>
  <si>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</si>
  <si>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</si>
  <si>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</si>
  <si>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</si>
  <si>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</si>
  <si>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</si>
  <si>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</si>
  <si>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</si>
  <si>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</si>
  <si>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</si>
  <si>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</si>
  <si>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</si>
  <si>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</si>
  <si>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</si>
  <si>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</si>
  <si>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</si>
  <si>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</si>
  <si>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</si>
  <si>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</si>
  <si>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</si>
  <si>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</si>
  <si>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</si>
  <si>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</si>
  <si>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</si>
  <si>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</si>
  <si>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</si>
  <si>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</si>
  <si>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</si>
  <si>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</si>
  <si>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</si>
  <si>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</si>
  <si>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</si>
  <si>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</si>
  <si>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</si>
  <si>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</si>
  <si>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</si>
  <si>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</si>
  <si>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</si>
  <si>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</si>
  <si>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</si>
  <si>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</si>
  <si>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</si>
  <si>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</si>
  <si>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</si>
  <si>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</si>
  <si>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</si>
  <si>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</si>
  <si>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</si>
  <si>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</si>
  <si>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</si>
  <si>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</si>
  <si>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</si>
  <si>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</si>
  <si>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</si>
  <si>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</si>
  <si>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</si>
  <si>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</si>
  <si>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</si>
  <si>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</si>
  <si>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</si>
  <si>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</si>
  <si>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</si>
  <si>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</si>
  <si>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</si>
  <si>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</si>
  <si>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</si>
  <si>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</si>
  <si>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</si>
  <si>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</si>
  <si>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</si>
  <si>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</si>
  <si>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</si>
  <si>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</si>
  <si>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</si>
  <si>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</si>
  <si>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</si>
  <si>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</si>
  <si>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</si>
  <si>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</si>
  <si>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</si>
  <si>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</si>
  <si>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</si>
  <si>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</si>
  <si>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</si>
  <si>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</si>
  <si>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</si>
  <si>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</si>
  <si>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</si>
  <si>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</si>
  <si>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</si>
  <si>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</si>
  <si>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</si>
  <si>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</si>
  <si>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</si>
  <si>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</si>
  <si>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</si>
  <si>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</si>
  <si>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</si>
  <si>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</si>
  <si>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</si>
  <si>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</si>
  <si>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</si>
  <si>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</si>
  <si>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</si>
  <si>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</si>
  <si>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</si>
  <si>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</si>
  <si>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</si>
  <si>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</si>
  <si>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</si>
  <si>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</si>
  <si>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</si>
  <si>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</si>
  <si>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</si>
  <si>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</si>
  <si>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</si>
  <si>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</si>
  <si>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</si>
  <si>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</si>
  <si>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</si>
  <si>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</si>
  <si>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</si>
  <si>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</si>
  <si>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</si>
  <si>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</si>
  <si>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</si>
  <si>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</si>
  <si>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</si>
  <si>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</si>
  <si>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</si>
  <si>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</si>
  <si>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</si>
  <si>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</si>
  <si>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</si>
  <si>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</si>
  <si>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</si>
  <si>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</si>
  <si>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</si>
  <si>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</si>
  <si>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</si>
  <si>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</si>
  <si>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</si>
  <si>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</si>
  <si>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</si>
  <si>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</si>
  <si>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</si>
  <si>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</si>
  <si>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</si>
  <si>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</si>
  <si>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</si>
  <si>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</si>
  <si>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</si>
  <si>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</si>
  <si>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</si>
  <si>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</si>
  <si>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</si>
  <si>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</si>
  <si>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</si>
  <si>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</si>
  <si>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</si>
  <si>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</si>
  <si>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</si>
  <si>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</si>
  <si>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</si>
  <si>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</si>
  <si>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</si>
  <si>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</si>
  <si>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</si>
  <si>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</si>
  <si>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</si>
  <si>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</si>
  <si>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</si>
  <si>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</si>
  <si>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</si>
  <si>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</si>
  <si>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</si>
  <si>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</si>
  <si>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</si>
  <si>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</si>
  <si>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</si>
  <si>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</si>
  <si>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</si>
  <si>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</si>
  <si>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</si>
  <si>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</si>
  <si>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</si>
  <si>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</si>
  <si>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</si>
  <si>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</si>
  <si>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</si>
  <si>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</si>
  <si>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</si>
  <si>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</si>
  <si>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</si>
  <si>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</si>
  <si>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</si>
  <si>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</si>
  <si>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</si>
  <si>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</si>
  <si>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</si>
  <si>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</si>
  <si>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</si>
  <si>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</si>
  <si>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</si>
  <si>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</si>
  <si>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</si>
  <si>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</si>
  <si>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</si>
  <si>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</si>
  <si>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</si>
  <si>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</si>
  <si>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</si>
  <si>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</si>
  <si>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</si>
  <si>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</si>
  <si>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</si>
  <si>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</si>
  <si>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</si>
  <si>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</si>
  <si>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</si>
  <si>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</si>
  <si>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</si>
  <si>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</si>
  <si>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</si>
  <si>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</si>
  <si>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</si>
  <si>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</si>
  <si>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</si>
  <si>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</si>
  <si>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</si>
  <si>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</si>
  <si>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</si>
  <si>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</si>
  <si>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</si>
  <si>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</si>
  <si>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</si>
  <si>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</si>
  <si>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</si>
  <si>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</si>
  <si>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</si>
  <si>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</si>
  <si>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</si>
  <si>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</si>
  <si>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</si>
  <si>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</si>
  <si>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</si>
  <si>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</si>
  <si>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</si>
  <si>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</si>
  <si>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</si>
  <si>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</si>
  <si>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</si>
  <si>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</si>
  <si>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</si>
  <si>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</si>
  <si>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</si>
  <si>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</si>
  <si>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</si>
  <si>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</si>
  <si>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</si>
  <si>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</si>
  <si>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</si>
  <si>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</si>
  <si>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</si>
  <si>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</si>
  <si>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</si>
  <si>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</si>
  <si>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</si>
  <si>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</si>
  <si>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</si>
  <si>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</si>
  <si>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</si>
  <si>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</si>
  <si>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</si>
  <si>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</si>
  <si>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</si>
  <si>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</si>
  <si>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</si>
  <si>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</si>
  <si>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</si>
  <si>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</si>
  <si>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</si>
  <si>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</si>
  <si>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</si>
  <si>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</si>
  <si>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</si>
  <si>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</si>
  <si>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</si>
  <si>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</si>
  <si>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</si>
  <si>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</si>
  <si>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</si>
  <si>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</si>
  <si>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</si>
  <si>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</si>
  <si>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</si>
  <si>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</si>
  <si>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</si>
  <si>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</si>
  <si>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</si>
  <si>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</si>
  <si>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</si>
  <si>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</si>
  <si>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</si>
  <si>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</si>
  <si>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</si>
  <si>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</si>
  <si>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</si>
  <si>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</si>
  <si>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</si>
  <si>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</si>
  <si>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</si>
  <si>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</si>
  <si>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</si>
  <si>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</si>
  <si>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</si>
  <si>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</si>
  <si>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</si>
  <si>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</si>
  <si>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</si>
  <si>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</si>
  <si>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</si>
  <si>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</si>
  <si>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</si>
  <si>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</si>
  <si>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</si>
  <si>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</si>
  <si>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</si>
  <si>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</si>
  <si>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</si>
  <si>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</si>
  <si>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</si>
  <si>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</si>
  <si>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</si>
  <si>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</si>
  <si>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</si>
  <si>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</si>
  <si>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</si>
  <si>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</si>
  <si>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</si>
  <si>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</si>
  <si>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</si>
  <si>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</si>
  <si>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</si>
  <si>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</si>
  <si>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</si>
  <si>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</si>
  <si>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</si>
  <si>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</si>
  <si>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</si>
  <si>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</si>
  <si>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</si>
  <si>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</si>
  <si>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</si>
  <si>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</si>
  <si>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</si>
  <si>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</si>
  <si>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</si>
  <si>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</si>
  <si>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</si>
  <si>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</si>
  <si>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</si>
  <si>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</si>
  <si>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</si>
  <si>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</si>
  <si>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</si>
  <si>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</si>
  <si>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</si>
  <si>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</si>
  <si>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</si>
  <si>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</si>
  <si>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</si>
  <si>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</si>
  <si>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</si>
  <si>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</si>
  <si>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</si>
  <si>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</si>
  <si>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</si>
  <si>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</si>
  <si>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</si>
  <si>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</si>
  <si>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</si>
  <si>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</si>
  <si>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</si>
  <si>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</si>
  <si>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</si>
  <si>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</si>
  <si>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</si>
  <si>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</si>
  <si>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</si>
  <si>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</si>
  <si>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</si>
  <si>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</si>
  <si>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</si>
  <si>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</si>
  <si>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</si>
  <si>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</si>
  <si>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</si>
  <si>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</si>
  <si>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</si>
  <si>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</si>
  <si>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</si>
  <si>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</si>
  <si>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</si>
  <si>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</si>
  <si>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</si>
  <si>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</si>
  <si>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</si>
  <si>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</si>
  <si>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</si>
  <si>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</si>
  <si>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</si>
  <si>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</si>
  <si>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</si>
  <si>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</si>
  <si>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</si>
  <si>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</si>
  <si>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</si>
  <si>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</si>
  <si>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</si>
  <si>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</si>
  <si>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</si>
  <si>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</si>
  <si>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</si>
  <si>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</si>
  <si>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</si>
  <si>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</si>
  <si>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</si>
  <si>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</si>
  <si>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</si>
  <si>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</si>
  <si>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</si>
  <si>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</si>
  <si>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</si>
  <si>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</si>
  <si>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</si>
  <si>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</si>
  <si>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</si>
  <si>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</si>
  <si>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</si>
  <si>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</si>
  <si>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</si>
  <si>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</si>
  <si>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</si>
  <si>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</si>
  <si>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</si>
  <si>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</si>
  <si>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</si>
  <si>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</si>
  <si>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</si>
  <si>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</si>
  <si>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</si>
  <si>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</si>
  <si>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</si>
  <si>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</si>
  <si>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</si>
  <si>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</si>
  <si>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</si>
  <si>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</si>
  <si>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</si>
  <si>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</si>
  <si>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</si>
  <si>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</si>
  <si>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</si>
  <si>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</si>
  <si>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</si>
  <si>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</si>
  <si>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</si>
  <si>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</si>
  <si>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</si>
  <si>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</si>
  <si>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</si>
  <si>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</si>
  <si>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</si>
  <si>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</si>
  <si>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</si>
  <si>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</si>
  <si>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</si>
  <si>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</si>
  <si>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</si>
  <si>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</si>
  <si>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</si>
  <si>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</si>
  <si>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</si>
  <si>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</si>
  <si>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</si>
  <si>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</si>
  <si>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</si>
  <si>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</si>
  <si>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</si>
  <si>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</si>
  <si>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</si>
  <si>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</si>
  <si>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</si>
  <si>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</si>
  <si>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</si>
  <si>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</si>
  <si>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</si>
  <si>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</si>
  <si>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</si>
  <si>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</si>
  <si>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</si>
  <si>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</si>
  <si>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</si>
  <si>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</si>
  <si>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</si>
  <si>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</si>
  <si>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</si>
  <si>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</si>
  <si>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</si>
  <si>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</si>
  <si>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</si>
  <si>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</si>
  <si>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</si>
  <si>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</si>
  <si>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</si>
  <si>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</si>
  <si>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</si>
  <si>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</si>
  <si>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</si>
  <si>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</si>
  <si>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</si>
  <si>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</si>
  <si>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</si>
  <si>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</si>
  <si>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</si>
  <si>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</si>
  <si>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</si>
  <si>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</si>
  <si>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</si>
  <si>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</si>
  <si>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</si>
  <si>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</si>
  <si>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</si>
  <si>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</si>
  <si>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</si>
  <si>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</si>
  <si>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</si>
  <si>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</si>
  <si>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</si>
  <si>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</si>
  <si>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</si>
  <si>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</si>
  <si>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</si>
  <si>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</si>
  <si>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</si>
  <si>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</si>
  <si>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</si>
  <si>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</si>
  <si>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</si>
  <si>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</si>
  <si>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</si>
  <si>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</si>
  <si>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</si>
  <si>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</si>
  <si>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</si>
  <si>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</si>
  <si>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</si>
  <si>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</si>
  <si>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</si>
  <si>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</si>
  <si>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</si>
  <si>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</si>
  <si>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</si>
  <si>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</si>
  <si>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</si>
  <si>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</si>
  <si>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</si>
  <si>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</si>
  <si>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</si>
  <si>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</si>
  <si>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</si>
  <si>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</si>
  <si>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</si>
  <si>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</si>
  <si>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</si>
  <si>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</si>
  <si>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</si>
  <si>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</si>
  <si>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</si>
  <si>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</si>
  <si>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</si>
  <si>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</si>
  <si>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</si>
  <si>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</si>
  <si>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</si>
  <si>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</si>
  <si>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</si>
  <si>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</si>
  <si>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</si>
  <si>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</si>
  <si>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</si>
  <si>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</si>
  <si>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</si>
  <si>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</si>
  <si>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</si>
  <si>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</si>
  <si>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</si>
  <si>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</si>
  <si>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</si>
  <si>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</si>
  <si>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</si>
  <si>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</si>
  <si>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</si>
  <si>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</si>
  <si>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</si>
  <si>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</si>
  <si>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</si>
  <si>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</si>
  <si>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</si>
  <si>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</si>
  <si>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</si>
  <si>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</si>
  <si>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</si>
  <si>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</si>
  <si>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</si>
  <si>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</si>
  <si>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</si>
  <si>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</si>
  <si>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</si>
  <si>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</si>
  <si>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</si>
  <si>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</si>
  <si>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</si>
  <si>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</si>
  <si>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</si>
  <si>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</si>
  <si>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</si>
  <si>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</si>
  <si>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</si>
  <si>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</si>
  <si>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</si>
  <si>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</si>
  <si>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</si>
  <si>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</si>
  <si>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</si>
  <si>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</si>
  <si>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</si>
  <si>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</si>
  <si>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</si>
  <si>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</si>
  <si>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</si>
  <si>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</si>
  <si>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</si>
  <si>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</si>
  <si>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</si>
  <si>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</si>
  <si>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</si>
  <si>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</si>
  <si>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</si>
  <si>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</si>
  <si>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</si>
  <si>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</si>
  <si>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</si>
  <si>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</si>
  <si>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</si>
  <si>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</si>
  <si>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</si>
  <si>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</si>
  <si>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</si>
  <si>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</si>
  <si>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</si>
  <si>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</si>
  <si>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</si>
  <si>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</si>
  <si>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</si>
  <si>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</si>
  <si>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</si>
  <si>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</si>
  <si>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</si>
  <si>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</si>
  <si>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</si>
  <si>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</si>
  <si>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</si>
  <si>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</si>
  <si>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</si>
  <si>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</si>
  <si>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</si>
  <si>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</si>
  <si>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</si>
  <si>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</si>
  <si>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</si>
  <si>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</si>
  <si>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</si>
  <si>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</si>
  <si>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</si>
  <si>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</si>
  <si>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</si>
  <si>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</si>
  <si>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</si>
  <si>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</si>
  <si>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</si>
  <si>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</si>
  <si>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</si>
  <si>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</si>
  <si>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</si>
  <si>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</si>
  <si>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</si>
  <si>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</si>
  <si>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</si>
  <si>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</si>
  <si>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</si>
  <si>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</si>
  <si>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</si>
  <si>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</si>
  <si>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</si>
  <si>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</si>
  <si>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</si>
  <si>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</si>
  <si>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</si>
  <si>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</si>
  <si>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</si>
  <si>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</si>
  <si>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</si>
  <si>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</si>
  <si>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</si>
  <si>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</si>
  <si>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</si>
  <si>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</si>
  <si>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</si>
  <si>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</si>
  <si>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</si>
  <si>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</si>
  <si>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</si>
  <si>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</si>
  <si>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</si>
  <si>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</si>
  <si>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</si>
  <si>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</si>
  <si>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</si>
  <si>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</si>
  <si>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</si>
  <si>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</si>
  <si>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</si>
  <si>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</si>
  <si>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</si>
  <si>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</si>
  <si>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</si>
  <si>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</si>
  <si>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</si>
  <si>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</si>
  <si>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</si>
  <si>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</si>
  <si>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</si>
  <si>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</si>
  <si>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</si>
  <si>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</si>
  <si>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</si>
  <si>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</si>
  <si>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</si>
  <si>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</si>
  <si>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</si>
  <si>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</si>
  <si>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</si>
  <si>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</si>
  <si>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</si>
  <si>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</si>
  <si>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</si>
  <si>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</si>
  <si>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</si>
  <si>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</si>
  <si>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</si>
  <si>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</si>
  <si>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</si>
  <si>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</si>
  <si>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</si>
  <si>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</si>
  <si>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</si>
  <si>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</si>
  <si>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</si>
  <si>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</si>
  <si>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</si>
  <si>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</si>
  <si>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</si>
  <si>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</si>
  <si>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</si>
  <si>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</si>
  <si>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</si>
  <si>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</si>
  <si>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</si>
  <si>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</si>
  <si>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</si>
  <si>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</si>
  <si>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</si>
  <si>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</si>
  <si>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</si>
  <si>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</si>
  <si>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</si>
  <si>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</si>
  <si>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</si>
  <si>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</si>
  <si>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</si>
  <si>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</si>
  <si>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</si>
  <si>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</si>
  <si>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</si>
  <si>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</si>
  <si>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</si>
  <si>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</si>
  <si>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</si>
  <si>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</si>
  <si>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</si>
  <si>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</si>
  <si>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</si>
  <si>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</si>
  <si>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</si>
  <si>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</si>
  <si>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</si>
  <si>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</si>
  <si>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</si>
  <si>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</si>
  <si>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</si>
  <si>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</si>
  <si>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</si>
  <si>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</si>
  <si>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</si>
  <si>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</si>
  <si>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</si>
  <si>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</si>
  <si>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</si>
  <si>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</si>
  <si>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</si>
  <si>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</si>
  <si>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</si>
  <si>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</si>
  <si>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</si>
  <si>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</si>
  <si>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</si>
  <si>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</si>
  <si>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</si>
  <si>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</si>
  <si>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</si>
  <si>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</si>
  <si>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</si>
  <si>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</si>
  <si>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</si>
  <si>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</si>
  <si>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</si>
  <si>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</si>
  <si>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</si>
  <si>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</si>
  <si>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</si>
  <si>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</si>
  <si>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</si>
  <si>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</si>
  <si>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</si>
  <si>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</si>
  <si>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</si>
  <si>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</si>
  <si>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</si>
  <si>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</si>
  <si>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</si>
  <si>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</si>
  <si>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</si>
  <si>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</si>
  <si>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</si>
  <si>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</si>
  <si>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</si>
  <si>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</si>
  <si>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</si>
  <si>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</si>
  <si>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</si>
  <si>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</si>
  <si>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</si>
  <si>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</si>
  <si>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</si>
  <si>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</si>
  <si>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</si>
  <si>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</si>
  <si>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</si>
  <si>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</si>
  <si>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</si>
  <si>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</si>
  <si>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</si>
  <si>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</si>
  <si>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</si>
  <si>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</si>
  <si>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</si>
  <si>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</si>
  <si>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</si>
  <si>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</si>
  <si>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</si>
  <si>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</si>
  <si>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</si>
  <si>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</si>
  <si>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</si>
  <si>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</si>
  <si>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</si>
  <si>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</si>
  <si>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</si>
  <si>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</si>
  <si>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</si>
  <si>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</si>
  <si>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</si>
  <si>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</si>
  <si>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</si>
  <si>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</si>
  <si>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</si>
  <si>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</si>
  <si>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</si>
  <si>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</si>
  <si>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</si>
  <si>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</si>
  <si>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</si>
  <si>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</si>
  <si>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</si>
  <si>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</si>
  <si>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</si>
  <si>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</si>
  <si>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</si>
  <si>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</si>
  <si>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</si>
  <si>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</si>
  <si>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</si>
  <si>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</si>
  <si>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</si>
  <si>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</si>
  <si>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</si>
  <si>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</si>
  <si>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</si>
  <si>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</si>
  <si>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</si>
  <si>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</si>
  <si>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</si>
  <si>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</si>
  <si>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</si>
  <si>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</si>
  <si>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</si>
  <si>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</si>
  <si>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</si>
  <si>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</si>
  <si>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</si>
  <si>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</si>
  <si>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</si>
  <si>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</si>
  <si>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</si>
  <si>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</si>
  <si>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</si>
  <si>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</si>
  <si>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</si>
  <si>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</si>
  <si>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</si>
  <si>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</si>
  <si>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</si>
  <si>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</si>
  <si>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</si>
  <si>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</si>
  <si>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</si>
  <si>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</si>
  <si>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</si>
  <si>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</si>
  <si>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</si>
  <si>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</si>
  <si>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</si>
  <si>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</si>
  <si>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</si>
  <si>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</si>
  <si>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</si>
  <si>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</si>
  <si>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</si>
  <si>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</si>
  <si>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</si>
  <si>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</si>
  <si>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</si>
  <si>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</si>
  <si>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</si>
  <si>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</si>
  <si>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</si>
  <si>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</si>
  <si>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</si>
  <si>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</si>
  <si>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</si>
  <si>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</si>
  <si>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</si>
  <si>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</si>
  <si>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</si>
  <si>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</si>
  <si>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</si>
  <si>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</si>
  <si>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</si>
  <si>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</si>
  <si>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</si>
  <si>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</si>
  <si>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</si>
  <si>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</si>
  <si>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</si>
  <si>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</si>
  <si>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</si>
  <si>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</si>
  <si>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</si>
  <si>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</si>
  <si>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</si>
  <si>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</si>
  <si>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</si>
  <si>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</si>
  <si>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</si>
  <si>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</si>
  <si>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</si>
  <si>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</si>
  <si>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</si>
  <si>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</si>
  <si>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</si>
  <si>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</si>
  <si>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</si>
  <si>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</si>
  <si>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</si>
  <si>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</si>
  <si>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</si>
  <si>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</si>
  <si>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</si>
  <si>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</si>
  <si>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</si>
  <si>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</si>
  <si>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</si>
  <si>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</si>
  <si>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</si>
  <si>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</si>
  <si>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</si>
  <si>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</si>
  <si>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</si>
  <si>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</si>
  <si>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</si>
  <si>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</si>
  <si>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</si>
  <si>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</si>
  <si>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</si>
  <si>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</si>
  <si>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</si>
  <si>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</si>
  <si>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</si>
  <si>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</si>
  <si>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</si>
  <si>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</si>
  <si>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</si>
  <si>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</si>
  <si>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</si>
  <si>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</si>
  <si>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</si>
  <si>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</si>
  <si>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</si>
  <si>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</si>
  <si>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</si>
  <si>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</si>
  <si>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</si>
  <si>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</si>
  <si>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</si>
  <si>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</si>
  <si>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</si>
  <si>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</si>
  <si>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</si>
  <si>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</si>
  <si>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</si>
  <si>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</si>
  <si>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</si>
  <si>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</si>
  <si>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</si>
  <si>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</si>
  <si>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</si>
  <si>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</si>
  <si>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</si>
  <si>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</si>
  <si>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</si>
  <si>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</si>
  <si>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</si>
  <si>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</si>
  <si>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</si>
  <si>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</si>
  <si>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</si>
  <si>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</si>
  <si>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</si>
  <si>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</si>
  <si>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</si>
  <si>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</si>
  <si>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</si>
  <si>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</si>
  <si>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</si>
  <si>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</si>
  <si>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</si>
  <si>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</si>
  <si>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</si>
  <si>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</si>
  <si>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</si>
  <si>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</si>
  <si>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</si>
  <si>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</si>
  <si>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</si>
  <si>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</si>
  <si>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</si>
  <si>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</si>
  <si>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</si>
  <si>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</si>
  <si>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</si>
  <si>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</si>
  <si>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</si>
  <si>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</si>
  <si>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</si>
  <si>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</si>
  <si>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</si>
  <si>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</si>
  <si>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</si>
  <si>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</si>
  <si>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</si>
  <si>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</si>
  <si>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</si>
  <si>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</si>
  <si>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</si>
  <si>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</si>
  <si>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</si>
  <si>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</si>
  <si>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</si>
  <si>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</si>
  <si>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</si>
  <si>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</si>
  <si>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</si>
  <si>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</si>
  <si>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</si>
  <si>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</si>
  <si>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</si>
  <si>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</si>
  <si>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</si>
  <si>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</si>
  <si>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</si>
  <si>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</si>
  <si>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</si>
  <si>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</si>
  <si>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</si>
  <si>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</si>
  <si>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</si>
  <si>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</si>
  <si>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</si>
  <si>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</si>
  <si>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</si>
  <si>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</si>
  <si>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</si>
  <si>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</si>
  <si>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</si>
  <si>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</si>
  <si>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</si>
  <si>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</si>
  <si>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</si>
  <si>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</si>
  <si>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</si>
  <si>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</si>
  <si>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</si>
  <si>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</si>
  <si>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</si>
  <si>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</si>
  <si>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</si>
  <si>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</si>
  <si>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</si>
  <si>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</si>
  <si>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</si>
  <si>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</si>
  <si>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</si>
  <si>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</si>
  <si>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</si>
  <si>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</si>
  <si>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</si>
  <si>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</si>
  <si>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</si>
  <si>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</si>
  <si>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</si>
  <si>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</si>
  <si>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</si>
  <si>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</si>
  <si>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</si>
  <si>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</si>
  <si>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</si>
  <si>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</si>
  <si>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</si>
  <si>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</si>
  <si>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</si>
  <si>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</si>
  <si>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</si>
  <si>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</si>
  <si>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</si>
  <si>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</si>
  <si>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</si>
  <si>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</si>
  <si>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</si>
  <si>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</si>
  <si>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</si>
  <si>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</si>
  <si>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</si>
  <si>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</si>
  <si>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</si>
  <si>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</si>
  <si>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</si>
  <si>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</si>
  <si>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</si>
  <si>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</si>
  <si>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</si>
  <si>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</si>
  <si>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</si>
  <si>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</si>
  <si>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</si>
  <si>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</si>
  <si>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</si>
  <si>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</si>
  <si>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</si>
  <si>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</si>
  <si>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</si>
  <si>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</si>
  <si>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</si>
  <si>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</si>
  <si>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</si>
  <si>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</si>
  <si>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</si>
  <si>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</si>
  <si>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</si>
  <si>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</si>
  <si>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</si>
  <si>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</si>
  <si>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</si>
  <si>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</si>
  <si>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</si>
  <si>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</si>
  <si>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</si>
  <si>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</si>
  <si>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</si>
  <si>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</si>
  <si>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</si>
  <si>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</si>
  <si>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</si>
  <si>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</si>
  <si>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</si>
  <si>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</si>
  <si>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</si>
  <si>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</si>
  <si>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</si>
  <si>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</si>
  <si>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</si>
  <si>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</si>
  <si>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</si>
  <si>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</si>
  <si>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</si>
  <si>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</si>
  <si>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</si>
  <si>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</si>
  <si>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</si>
  <si>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</si>
  <si>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</si>
  <si>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</si>
  <si>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</si>
  <si>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</si>
  <si>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</si>
  <si>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</si>
  <si>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</si>
  <si>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</si>
  <si>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</si>
  <si>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</si>
  <si>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</si>
  <si>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</si>
  <si>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</si>
  <si>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</si>
  <si>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</si>
  <si>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</si>
  <si>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</si>
  <si>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</si>
  <si>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</si>
  <si>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</si>
  <si>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</si>
  <si>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</si>
  <si>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</si>
  <si>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</si>
  <si>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</si>
  <si>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</si>
  <si>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</si>
  <si>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</si>
  <si>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</si>
  <si>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</si>
  <si>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</si>
  <si>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</si>
  <si>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</si>
  <si>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</si>
  <si>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</si>
  <si>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</si>
  <si>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</si>
  <si>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</si>
  <si>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</si>
  <si>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</si>
  <si>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</si>
  <si>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</si>
  <si>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</si>
  <si>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</si>
  <si>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</si>
  <si>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</si>
  <si>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</si>
  <si>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</si>
  <si>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</si>
  <si>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</si>
  <si>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</si>
  <si>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</si>
  <si>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</si>
  <si>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</si>
  <si>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</si>
  <si>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</si>
  <si>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</si>
  <si>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</si>
  <si>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</si>
  <si>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</si>
  <si>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</si>
  <si>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</si>
  <si>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</si>
  <si>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</si>
  <si>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</si>
  <si>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</si>
  <si>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</si>
  <si>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</si>
  <si>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</si>
  <si>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</si>
  <si>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</si>
  <si>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</si>
  <si>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</si>
  <si>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</si>
  <si>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</si>
  <si>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</si>
  <si>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</si>
  <si>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</si>
  <si>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</si>
  <si>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</si>
  <si>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</si>
  <si>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</si>
  <si>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</si>
  <si>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</si>
  <si>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</si>
  <si>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</si>
  <si>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</si>
  <si>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</si>
  <si>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</si>
  <si>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</si>
  <si>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</si>
  <si>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</si>
  <si>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</si>
  <si>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</si>
  <si>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</si>
  <si>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</si>
  <si>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</si>
  <si>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</si>
  <si>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</si>
  <si>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</si>
  <si>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</si>
  <si>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</si>
  <si>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</si>
  <si>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</si>
  <si>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</si>
  <si>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</si>
  <si>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</si>
  <si>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</si>
  <si>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</si>
  <si>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</si>
  <si>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</si>
  <si>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</si>
  <si>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</si>
  <si>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</si>
  <si>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</si>
  <si>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</si>
  <si>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</si>
  <si>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</si>
  <si>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</si>
  <si>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</si>
  <si>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</si>
  <si>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</si>
  <si>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</si>
  <si>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</si>
  <si>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</si>
  <si>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</si>
  <si>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</si>
  <si>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</si>
  <si>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</si>
  <si>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</si>
  <si>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</si>
  <si>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</si>
  <si>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</si>
  <si>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</si>
  <si>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</si>
  <si>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</si>
  <si>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</si>
  <si>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</si>
  <si>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</si>
  <si>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</si>
  <si>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</si>
  <si>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</si>
  <si>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</si>
  <si>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</si>
  <si>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</si>
  <si>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</si>
  <si>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</si>
  <si>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</si>
  <si>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</si>
  <si>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</si>
  <si>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</si>
  <si>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</si>
  <si>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</si>
  <si>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</si>
  <si>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</si>
  <si>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</si>
  <si>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</si>
  <si>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</si>
  <si>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</si>
  <si>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</si>
  <si>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</si>
  <si>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</si>
  <si>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</si>
  <si>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</si>
  <si>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</si>
  <si>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</si>
  <si>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</si>
  <si>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</si>
  <si>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</si>
  <si>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</si>
  <si>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</si>
  <si>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</si>
  <si>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</si>
  <si>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</si>
  <si>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</si>
  <si>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</si>
  <si>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</si>
  <si>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</si>
  <si>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</si>
  <si>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</si>
  <si>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</si>
  <si>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</si>
  <si>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</si>
  <si>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</si>
  <si>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</si>
  <si>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</si>
  <si>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</si>
  <si>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</si>
  <si>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</si>
  <si>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</si>
  <si>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</si>
  <si>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</si>
  <si>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</si>
  <si>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</si>
  <si>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</si>
  <si>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</si>
  <si>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</si>
  <si>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</si>
  <si>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</si>
  <si>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</si>
  <si>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</si>
  <si>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</si>
  <si>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</si>
  <si>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</si>
  <si>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</si>
  <si>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</si>
  <si>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</si>
  <si>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</si>
  <si>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</si>
  <si>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</si>
  <si>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</si>
  <si>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</si>
  <si>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</si>
  <si>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</si>
  <si>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</si>
  <si>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</si>
  <si>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</si>
  <si>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</si>
  <si>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</si>
  <si>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</si>
  <si>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</si>
  <si>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</si>
  <si>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</si>
  <si>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</si>
  <si>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</si>
  <si>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</si>
  <si>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</si>
  <si>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</si>
  <si>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</si>
  <si>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</si>
  <si>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</si>
  <si>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</si>
  <si>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</si>
  <si>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</si>
  <si>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</si>
  <si>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</si>
  <si>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</si>
  <si>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</si>
  <si>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</si>
  <si>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</si>
  <si>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</si>
  <si>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</si>
  <si>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</si>
  <si>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</si>
  <si>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</si>
  <si>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</si>
  <si>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</si>
  <si>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</si>
  <si>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</si>
  <si>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</si>
  <si>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</si>
  <si>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</si>
  <si>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</si>
  <si>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</si>
  <si>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</si>
  <si>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</si>
  <si>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</si>
  <si>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</si>
  <si>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</si>
  <si>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</si>
  <si>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</si>
  <si>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</si>
  <si>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</si>
  <si>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</si>
  <si>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</si>
  <si>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</si>
  <si>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</si>
  <si>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</si>
  <si>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</si>
  <si>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</si>
  <si>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</si>
  <si>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</si>
  <si>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</si>
  <si>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</si>
  <si>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</si>
  <si>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</si>
  <si>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</si>
  <si>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</si>
  <si>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</si>
  <si>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</si>
  <si>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</si>
  <si>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</si>
  <si>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</si>
  <si>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</si>
  <si>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</si>
  <si>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</si>
  <si>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</si>
  <si>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</si>
  <si>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</si>
  <si>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</si>
  <si>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</si>
  <si>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</si>
  <si>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</si>
  <si>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</si>
  <si>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</si>
  <si>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</si>
  <si>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</si>
  <si>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</si>
  <si>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</si>
  <si>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</si>
  <si>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</si>
  <si>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</si>
  <si>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</si>
  <si>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</si>
  <si>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</si>
  <si>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</si>
  <si>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</si>
  <si>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</si>
  <si>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</si>
  <si>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</si>
  <si>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</si>
  <si>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</si>
  <si>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</si>
  <si>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</si>
  <si>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</si>
  <si>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</si>
  <si>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</si>
  <si>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</si>
  <si>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</si>
  <si>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</si>
  <si>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</si>
  <si>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</si>
  <si>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</si>
  <si>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</si>
  <si>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</si>
  <si>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</si>
  <si>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</si>
  <si>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</si>
  <si>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</si>
  <si>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</si>
  <si>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</si>
  <si>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</si>
  <si>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</si>
  <si>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</si>
  <si>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</si>
  <si>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</si>
  <si>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</si>
  <si>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</si>
  <si>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</si>
  <si>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</si>
  <si>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</si>
  <si>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</si>
  <si>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</si>
  <si>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</si>
  <si>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</si>
  <si>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</si>
  <si>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</si>
  <si>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</si>
  <si>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</si>
  <si>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</si>
  <si>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</si>
  <si>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</si>
  <si>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</si>
  <si>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</si>
  <si>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</si>
  <si>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</si>
  <si>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</si>
  <si>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</si>
  <si>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</si>
  <si>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</si>
  <si>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</si>
  <si>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</si>
  <si>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</si>
  <si>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</si>
  <si>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</si>
  <si>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</si>
  <si>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</si>
  <si>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</si>
  <si>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</si>
  <si>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</si>
  <si>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</si>
  <si>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</si>
  <si>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</si>
  <si>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</si>
  <si>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</si>
  <si>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</si>
  <si>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</si>
  <si>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</si>
  <si>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</si>
  <si>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</si>
  <si>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</si>
  <si>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</si>
  <si>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</si>
  <si>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</si>
  <si>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</si>
  <si>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</si>
  <si>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</si>
  <si>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</si>
  <si>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</si>
  <si>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</si>
  <si>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</si>
  <si>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</si>
  <si>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</si>
  <si>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</si>
  <si>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</si>
  <si>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</si>
  <si>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</si>
  <si>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</si>
  <si>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</si>
  <si>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</si>
  <si>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</si>
  <si>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</si>
  <si>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</si>
  <si>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</si>
  <si>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</si>
  <si>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</si>
  <si>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</si>
  <si>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</si>
  <si>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</si>
  <si>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</si>
  <si>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</si>
  <si>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</si>
  <si>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</si>
  <si>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</si>
  <si>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</si>
  <si>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</si>
  <si>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</si>
  <si>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</si>
  <si>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</si>
  <si>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</si>
  <si>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</si>
  <si>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</si>
  <si>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</si>
  <si>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</si>
  <si>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</si>
  <si>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</si>
  <si>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</si>
  <si>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</si>
  <si>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</si>
  <si>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</si>
  <si>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</si>
  <si>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</si>
  <si>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</si>
  <si>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</si>
  <si>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</si>
  <si>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</si>
  <si>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</si>
  <si>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</si>
  <si>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</si>
  <si>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</si>
  <si>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</si>
  <si>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</si>
  <si>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</si>
  <si>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</si>
  <si>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</si>
  <si>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</si>
  <si>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</si>
  <si>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</si>
  <si>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</si>
  <si>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</si>
  <si>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</si>
  <si>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</si>
  <si>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</si>
  <si>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</si>
  <si>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</si>
  <si>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</si>
  <si>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</si>
  <si>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</si>
  <si>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</si>
  <si>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</si>
  <si>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</si>
  <si>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</si>
  <si>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</si>
  <si>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</si>
  <si>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</si>
  <si>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</si>
  <si>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</si>
  <si>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</si>
  <si>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</si>
  <si>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</si>
  <si>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</si>
  <si>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</si>
  <si>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</si>
  <si>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</si>
  <si>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</si>
  <si>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</si>
  <si>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</si>
  <si>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</si>
  <si>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</si>
  <si>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</si>
  <si>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</si>
  <si>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</si>
  <si>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</si>
  <si>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</si>
  <si>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</si>
  <si>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</si>
  <si>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</si>
  <si>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</si>
  <si>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</si>
  <si>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</si>
  <si>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</si>
  <si>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</si>
  <si>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</si>
  <si>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</si>
  <si>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</si>
  <si>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</si>
  <si>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</si>
  <si>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</si>
  <si>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</si>
  <si>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</si>
  <si>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</si>
  <si>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</si>
  <si>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</si>
  <si>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</si>
  <si>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</si>
  <si>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</si>
  <si>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</si>
  <si>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</si>
  <si>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</si>
  <si>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</si>
  <si>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</si>
  <si>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</si>
  <si>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</si>
  <si>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</si>
  <si>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</si>
  <si>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</si>
  <si>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</si>
  <si>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</si>
  <si>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</si>
  <si>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</si>
  <si>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</si>
  <si>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</si>
  <si>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</si>
  <si>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</si>
  <si>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</si>
  <si>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</si>
  <si>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</si>
  <si>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</si>
  <si>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</si>
  <si>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</si>
  <si>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</si>
  <si>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</si>
  <si>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</si>
  <si>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</si>
  <si>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</si>
  <si>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</si>
  <si>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</si>
  <si>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</si>
  <si>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</si>
  <si>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</si>
  <si>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</si>
  <si>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</si>
  <si>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</si>
  <si>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</si>
  <si>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</si>
  <si>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</si>
  <si>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</si>
  <si>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</si>
  <si>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</si>
  <si>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</si>
  <si>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</si>
  <si>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</si>
  <si>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</si>
  <si>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</si>
  <si>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</si>
  <si>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</si>
  <si>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</si>
  <si>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</si>
  <si>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</si>
  <si>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</si>
  <si>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</si>
  <si>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</si>
  <si>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</si>
  <si>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</si>
  <si>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</si>
  <si>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</si>
  <si>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</si>
  <si>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</si>
  <si>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</si>
  <si>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</si>
  <si>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</si>
  <si>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</si>
  <si>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</si>
  <si>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</si>
  <si>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</si>
  <si>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</si>
  <si>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</si>
  <si>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</si>
  <si>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</si>
  <si>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</si>
  <si>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</si>
  <si>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</si>
  <si>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</si>
  <si>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</si>
  <si>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</si>
  <si>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</si>
  <si>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</si>
  <si>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</si>
  <si>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</si>
  <si>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</si>
  <si>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</si>
  <si>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</si>
  <si>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</si>
  <si>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</si>
  <si>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</si>
  <si>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</si>
  <si>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</si>
  <si>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</si>
  <si>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</si>
  <si>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</si>
  <si>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</si>
  <si>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</si>
  <si>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</si>
  <si>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</si>
  <si>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</si>
  <si>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</si>
  <si>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</si>
  <si>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</si>
  <si>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</si>
  <si>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</si>
  <si>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</si>
  <si>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</si>
  <si>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</si>
  <si>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</si>
  <si>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</si>
  <si>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</si>
  <si>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</si>
  <si>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</si>
  <si>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</si>
  <si>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</si>
  <si>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</si>
  <si>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</si>
  <si>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</si>
  <si>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</si>
  <si>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</si>
  <si>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</si>
  <si>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</si>
  <si>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</si>
  <si>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</si>
  <si>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</si>
  <si>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</si>
  <si>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</si>
  <si>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</si>
  <si>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</si>
  <si>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</si>
  <si>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</si>
  <si>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</si>
  <si>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</si>
  <si>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</si>
  <si>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</si>
  <si>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</si>
  <si>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</si>
  <si>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</si>
  <si>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</si>
  <si>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</si>
  <si>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</si>
  <si>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</si>
  <si>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</si>
  <si>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</si>
  <si>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</si>
  <si>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</si>
  <si>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</si>
  <si>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</si>
  <si>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</si>
  <si>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</si>
  <si>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</si>
  <si>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</si>
  <si>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</si>
  <si>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</si>
  <si>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</si>
  <si>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</si>
  <si>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</si>
  <si>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</si>
  <si>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</si>
  <si>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</si>
  <si>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</si>
  <si>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</si>
  <si>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</si>
  <si>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</si>
  <si>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</si>
  <si>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</si>
  <si>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</si>
  <si>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</si>
  <si>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</si>
  <si>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</si>
  <si>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</si>
  <si>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</si>
  <si>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</si>
  <si>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</si>
  <si>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</si>
  <si>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</si>
  <si>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</si>
  <si>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</si>
  <si>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</si>
  <si>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</si>
  <si>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</si>
  <si>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</si>
  <si>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</si>
  <si>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</si>
  <si>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</si>
  <si>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</si>
  <si>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</si>
  <si>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</si>
  <si>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</si>
  <si>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</si>
  <si>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</si>
  <si>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</si>
  <si>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</si>
  <si>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</si>
  <si>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</si>
  <si>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</si>
  <si>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</si>
  <si>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</si>
  <si>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</si>
  <si>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</si>
  <si>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</si>
  <si>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</si>
  <si>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</si>
  <si>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</si>
  <si>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</si>
  <si>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</si>
  <si>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</si>
  <si>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</si>
  <si>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</si>
  <si>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</si>
  <si>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</si>
  <si>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</si>
  <si>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</si>
  <si>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</si>
  <si>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</si>
  <si>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</si>
  <si>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</si>
  <si>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</si>
  <si>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</si>
  <si>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</si>
  <si>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</si>
  <si>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</si>
  <si>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</si>
  <si>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</si>
  <si>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</si>
  <si>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</si>
  <si>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</si>
  <si>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</si>
  <si>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</si>
  <si>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</si>
  <si>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</si>
  <si>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</si>
  <si>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</si>
  <si>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</si>
  <si>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</si>
  <si>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</si>
  <si>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</si>
  <si>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</si>
  <si>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</si>
  <si>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</si>
  <si>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</si>
  <si>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</si>
  <si>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</si>
  <si>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</si>
  <si>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</si>
  <si>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</si>
  <si>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</si>
  <si>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</si>
  <si>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</si>
  <si>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</si>
  <si>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</si>
  <si>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</si>
  <si>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</si>
  <si>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</si>
  <si>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</si>
  <si>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</si>
  <si>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</si>
  <si>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</si>
  <si>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</si>
  <si>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</si>
  <si>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</si>
  <si>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</si>
  <si>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</si>
  <si>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</si>
  <si>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</si>
  <si>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</si>
  <si>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</si>
  <si>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</si>
  <si>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</si>
  <si>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</si>
  <si>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</si>
  <si>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</si>
  <si>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</si>
  <si>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</si>
  <si>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</si>
  <si>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</si>
  <si>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</si>
  <si>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</si>
  <si>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</si>
  <si>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</si>
  <si>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</si>
  <si>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</si>
  <si>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</si>
  <si>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</si>
  <si>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</si>
  <si>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</si>
  <si>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</si>
  <si>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</si>
  <si>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</si>
  <si>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</si>
  <si>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</si>
  <si>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</si>
  <si>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</si>
  <si>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</si>
  <si>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</si>
  <si>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</si>
  <si>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</si>
  <si>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</si>
  <si>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</si>
  <si>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</si>
  <si>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</si>
  <si>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</si>
  <si>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</si>
  <si>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</si>
  <si>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</si>
  <si>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</si>
  <si>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</si>
  <si>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</si>
  <si>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</si>
  <si>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</si>
  <si>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</si>
  <si>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</si>
  <si>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</si>
  <si>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</si>
  <si>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</si>
  <si>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</si>
  <si>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</si>
  <si>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</si>
  <si>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</si>
  <si>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</si>
  <si>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</si>
  <si>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</si>
  <si>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</si>
  <si>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</si>
  <si>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</si>
  <si>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</si>
  <si>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</si>
  <si>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</si>
  <si>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</si>
  <si>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</si>
  <si>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</si>
  <si>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</si>
  <si>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</si>
  <si>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</si>
  <si>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</si>
  <si>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</si>
  <si>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</si>
  <si>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</si>
  <si>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</si>
  <si>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</si>
  <si>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</si>
  <si>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</si>
  <si>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</si>
  <si>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</si>
  <si>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</si>
  <si>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</si>
  <si>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</si>
  <si>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</si>
  <si>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</si>
  <si>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</si>
  <si>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</si>
  <si>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</si>
  <si>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</si>
  <si>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</si>
  <si>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</si>
  <si>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</si>
  <si>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</si>
  <si>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</si>
  <si>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</si>
  <si>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</si>
  <si>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</si>
  <si>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</si>
  <si>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</si>
  <si>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</si>
  <si>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</si>
  <si>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</si>
  <si>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</si>
  <si>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</si>
  <si>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</si>
  <si>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</si>
  <si>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</si>
  <si>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</si>
  <si>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</si>
  <si>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</si>
  <si>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</si>
  <si>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</si>
  <si>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</si>
  <si>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</si>
  <si>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</si>
  <si>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</si>
  <si>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</si>
  <si>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</si>
  <si>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</si>
  <si>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</si>
  <si>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</si>
  <si>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</si>
  <si>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</si>
  <si>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</si>
  <si>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</si>
  <si>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</si>
  <si>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</si>
  <si>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</si>
  <si>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</si>
  <si>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</si>
  <si>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</si>
  <si>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</si>
  <si>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</si>
  <si>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</si>
  <si>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</si>
  <si>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</si>
  <si>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</si>
  <si>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</si>
  <si>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</si>
  <si>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</si>
  <si>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</si>
  <si>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</si>
  <si>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</si>
  <si>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</si>
  <si>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</si>
  <si>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</si>
  <si>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</si>
  <si>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</si>
  <si>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</si>
  <si>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</si>
  <si>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</si>
  <si>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</si>
  <si>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</si>
  <si>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</si>
  <si>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</si>
  <si>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</si>
  <si>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</si>
  <si>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</si>
  <si>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</si>
  <si>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</si>
  <si>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</si>
  <si>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</si>
  <si>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</si>
  <si>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</si>
  <si>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</si>
  <si>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</si>
  <si>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</si>
  <si>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</si>
  <si>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</si>
  <si>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</si>
  <si>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</si>
  <si>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</si>
  <si>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</si>
  <si>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</si>
  <si>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</si>
  <si>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</si>
  <si>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</si>
  <si>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</si>
  <si>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</si>
  <si>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</si>
  <si>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</si>
  <si>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</si>
  <si>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</si>
  <si>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</si>
  <si>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</si>
  <si>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</si>
  <si>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</si>
  <si>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</si>
  <si>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</si>
  <si>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</si>
  <si>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</si>
  <si>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</si>
  <si>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</si>
  <si>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</si>
  <si>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</si>
  <si>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</si>
  <si>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</si>
  <si>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</si>
  <si>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</si>
  <si>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</si>
  <si>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</si>
  <si>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</si>
  <si>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</si>
  <si>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</si>
  <si>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</si>
  <si>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</si>
  <si>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</si>
  <si>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</si>
  <si>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</si>
  <si>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</si>
  <si>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</si>
  <si>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</si>
  <si>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</si>
  <si>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</si>
  <si>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</si>
  <si>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</si>
  <si>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</si>
  <si>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</si>
  <si>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</si>
  <si>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</si>
  <si>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</si>
  <si>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</si>
  <si>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</si>
  <si>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</si>
  <si>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</si>
  <si>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</si>
  <si>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</si>
  <si>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</si>
  <si>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</si>
  <si>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</si>
  <si>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</si>
  <si>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</si>
  <si>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</si>
  <si>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</si>
  <si>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</si>
  <si>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</si>
  <si>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</si>
  <si>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</si>
  <si>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</si>
  <si>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</si>
  <si>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</si>
  <si>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</si>
  <si>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</si>
  <si>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</si>
  <si>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</si>
  <si>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</si>
  <si>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</si>
  <si>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</si>
  <si>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</si>
  <si>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</si>
  <si>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</si>
  <si>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</si>
  <si>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</si>
  <si>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</si>
  <si>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</si>
  <si>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</si>
  <si>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</si>
  <si>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</si>
  <si>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</si>
  <si>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</si>
  <si>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</si>
  <si>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</si>
  <si>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</si>
  <si>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</si>
  <si>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</si>
  <si>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</si>
  <si>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</si>
  <si>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</si>
  <si>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</si>
  <si>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</si>
  <si>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</si>
  <si>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</si>
  <si>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</si>
  <si>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</si>
  <si>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</si>
  <si>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</si>
  <si>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</si>
  <si>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</si>
  <si>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</si>
  <si>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</si>
  <si>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</si>
  <si>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</si>
  <si>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</si>
  <si>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</si>
  <si>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</si>
  <si>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</si>
  <si>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</si>
  <si>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</si>
  <si>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</si>
  <si>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</si>
  <si>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</si>
  <si>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</si>
  <si>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</si>
  <si>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</si>
  <si>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</si>
  <si>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</si>
  <si>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</si>
  <si>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</si>
  <si>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</si>
  <si>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</si>
  <si>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</si>
  <si>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</si>
  <si>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</si>
  <si>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</si>
  <si>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</si>
  <si>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</si>
  <si>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</si>
  <si>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</si>
  <si>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</si>
  <si>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</si>
  <si>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</si>
  <si>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</si>
  <si>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</si>
  <si>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</si>
  <si>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</si>
  <si>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</si>
  <si>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</si>
  <si>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</si>
  <si>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</si>
  <si>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</si>
  <si>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</si>
  <si>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</si>
  <si>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</si>
  <si>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</si>
  <si>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</si>
  <si>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</si>
  <si>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</si>
  <si>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</si>
  <si>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</si>
  <si>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</si>
  <si>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</si>
  <si>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</si>
  <si>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</si>
  <si>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</si>
  <si>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</si>
  <si>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</si>
  <si>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</si>
  <si>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</si>
  <si>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</si>
  <si>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</si>
  <si>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</si>
  <si>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</si>
  <si>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</si>
  <si>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</si>
  <si>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</si>
  <si>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</si>
  <si>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</si>
  <si>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</si>
  <si>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</si>
  <si>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</si>
  <si>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</si>
  <si>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</si>
  <si>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</si>
  <si>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</si>
  <si>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</si>
  <si>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</si>
  <si>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</si>
  <si>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</si>
  <si>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</si>
  <si>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</si>
  <si>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</si>
  <si>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</si>
  <si>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</si>
  <si>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</si>
  <si>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</si>
  <si>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</si>
  <si>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</si>
  <si>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</si>
  <si>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</si>
  <si>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</si>
  <si>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</si>
  <si>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</si>
  <si>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</si>
  <si>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</si>
  <si>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</si>
  <si>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</si>
  <si>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</si>
  <si>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</si>
  <si>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</si>
  <si>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</si>
  <si>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</si>
  <si>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</si>
  <si>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</si>
  <si>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</si>
  <si>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</si>
  <si>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</si>
  <si>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</si>
  <si>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</si>
  <si>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</si>
  <si>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</si>
  <si>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</si>
  <si>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</si>
  <si>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</si>
  <si>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</si>
  <si>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</si>
  <si>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</si>
  <si>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</si>
  <si>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</si>
  <si>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</si>
  <si>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</si>
  <si>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</si>
  <si>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</si>
  <si>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</si>
  <si>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</si>
  <si>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</si>
  <si>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</si>
  <si>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</si>
  <si>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</si>
  <si>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</si>
  <si>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</si>
  <si>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</si>
  <si>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</si>
  <si>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</si>
  <si>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</si>
  <si>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</si>
  <si>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</si>
  <si>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</si>
  <si>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</si>
  <si>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</si>
  <si>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</si>
  <si>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</si>
  <si>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</si>
  <si>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</si>
  <si>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</si>
  <si>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</si>
  <si>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</si>
  <si>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</si>
  <si>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</si>
  <si>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</si>
  <si>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</si>
  <si>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</si>
  <si>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</si>
  <si>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</si>
  <si>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</si>
  <si>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</si>
  <si>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</si>
  <si>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</si>
  <si>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</si>
  <si>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</si>
  <si>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</si>
  <si>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</si>
  <si>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</si>
  <si>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</si>
  <si>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</si>
  <si>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</si>
  <si>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</si>
  <si>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</si>
  <si>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</si>
  <si>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</si>
  <si>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</si>
  <si>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</si>
  <si>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</si>
  <si>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</si>
  <si>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</si>
  <si>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</si>
  <si>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</si>
  <si>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</si>
  <si>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</si>
  <si>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</si>
  <si>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</si>
  <si>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</si>
  <si>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</si>
  <si>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</si>
  <si>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</si>
  <si>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</si>
  <si>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</si>
  <si>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</si>
  <si>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</si>
  <si>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</si>
  <si>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</si>
  <si>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</si>
  <si>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</si>
  <si>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</si>
  <si>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</si>
  <si>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</si>
  <si>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</si>
  <si>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</si>
  <si>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</si>
  <si>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</si>
  <si>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</si>
  <si>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</si>
  <si>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</si>
  <si>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</si>
  <si>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</si>
  <si>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</si>
  <si>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</si>
  <si>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</si>
  <si>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</si>
  <si>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</si>
  <si>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</si>
  <si>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</si>
  <si>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</si>
  <si>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</si>
  <si>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</si>
  <si>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</si>
  <si>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</si>
  <si>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</si>
  <si>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</si>
  <si>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</si>
  <si>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</si>
  <si>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</si>
  <si>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</si>
  <si>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</si>
  <si>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</si>
  <si>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</si>
  <si>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</si>
  <si>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</si>
  <si>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</si>
  <si>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</si>
  <si>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</si>
  <si>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</si>
  <si>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</si>
  <si>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</si>
  <si>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</si>
  <si>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</si>
  <si>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</si>
  <si>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</si>
  <si>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</si>
  <si>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</si>
  <si>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</si>
  <si>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</si>
  <si>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</si>
  <si>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</si>
  <si>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</si>
  <si>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</si>
  <si>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</si>
  <si>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</si>
  <si>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</si>
  <si>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</si>
  <si>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</si>
  <si>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</si>
  <si>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</si>
  <si>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</si>
  <si>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</si>
  <si>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</si>
  <si>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</si>
  <si>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</si>
  <si>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</si>
  <si>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</si>
  <si>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</si>
  <si>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</si>
  <si>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</si>
  <si>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</si>
  <si>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</si>
  <si>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</si>
  <si>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</si>
  <si>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</si>
  <si>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</si>
  <si>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</si>
  <si>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</si>
  <si>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</si>
  <si>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</si>
  <si>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</si>
  <si>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</si>
  <si>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</si>
  <si>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</si>
  <si>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</si>
  <si>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</si>
  <si>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</si>
  <si>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</si>
  <si>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</si>
  <si>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</si>
  <si>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</si>
  <si>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</si>
  <si>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</si>
  <si>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</si>
  <si>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</si>
  <si>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</si>
  <si>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</si>
  <si>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</si>
  <si>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</si>
  <si>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</si>
  <si>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</si>
  <si>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</si>
  <si>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</si>
  <si>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</si>
  <si>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</si>
  <si>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</si>
  <si>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</si>
  <si>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</si>
  <si>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</si>
  <si>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</si>
  <si>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</si>
  <si>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</si>
  <si>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</si>
  <si>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</si>
  <si>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</si>
  <si>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</si>
  <si>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</si>
  <si>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</si>
  <si>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</si>
  <si>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</si>
  <si>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</si>
  <si>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</si>
  <si>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</si>
  <si>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</si>
  <si>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</si>
  <si>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</si>
  <si>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</si>
  <si>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</si>
  <si>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</si>
  <si>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</si>
  <si>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</si>
  <si>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</si>
  <si>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</si>
  <si>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</si>
  <si>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</si>
  <si>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</si>
  <si>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</si>
  <si>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</si>
  <si>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</si>
  <si>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</si>
  <si>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</si>
  <si>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</si>
  <si>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</si>
  <si>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</si>
  <si>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</si>
  <si>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</si>
  <si>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</si>
  <si>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</si>
  <si>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</si>
  <si>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</si>
  <si>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</si>
  <si>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</si>
  <si>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</si>
  <si>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</si>
  <si>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</si>
  <si>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</si>
  <si>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</si>
  <si>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</si>
  <si>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</si>
  <si>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</si>
  <si>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</si>
  <si>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</si>
  <si>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</si>
  <si>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</si>
  <si>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</si>
  <si>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</si>
  <si>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</si>
  <si>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</si>
  <si>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</si>
  <si>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</si>
  <si>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</si>
  <si>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</si>
  <si>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</si>
  <si>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</si>
  <si>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</si>
  <si>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</si>
  <si>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</si>
  <si>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</si>
  <si>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</si>
  <si>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</si>
  <si>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</si>
  <si>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</si>
  <si>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</si>
  <si>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</si>
  <si>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</si>
  <si>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</si>
  <si>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</si>
  <si>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</si>
  <si>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</si>
  <si>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</si>
  <si>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</si>
  <si>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</si>
  <si>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</si>
  <si>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</si>
  <si>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</si>
  <si>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</si>
  <si>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</si>
  <si>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</si>
  <si>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</si>
  <si>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</si>
  <si>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</si>
  <si>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</si>
  <si>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</si>
  <si>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</si>
  <si>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</si>
  <si>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</si>
  <si>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</si>
  <si>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</si>
  <si>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</si>
  <si>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</si>
  <si>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</si>
  <si>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</si>
  <si>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</si>
  <si>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</si>
  <si>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</si>
  <si>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</si>
  <si>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</si>
  <si>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</si>
  <si>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</si>
  <si>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</si>
  <si>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</si>
  <si>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</si>
  <si>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</si>
  <si>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</si>
  <si>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</si>
  <si>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</si>
  <si>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</si>
  <si>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</si>
  <si>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</si>
  <si>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</si>
  <si>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</si>
  <si>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</si>
  <si>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</si>
  <si>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</si>
  <si>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</si>
  <si>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</si>
  <si>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</si>
  <si>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</si>
  <si>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</si>
  <si>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</si>
  <si>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</si>
  <si>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</si>
  <si>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</si>
  <si>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</si>
  <si>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</si>
  <si>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</si>
  <si>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</si>
  <si>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</si>
  <si>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</si>
  <si>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</si>
  <si>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</si>
  <si>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</si>
  <si>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</si>
  <si>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</si>
  <si>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</si>
  <si>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</si>
  <si>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</si>
  <si>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</si>
  <si>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</si>
  <si>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</si>
  <si>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</si>
  <si>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</si>
  <si>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</si>
  <si>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</si>
  <si>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</si>
  <si>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</si>
  <si>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</si>
  <si>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</si>
  <si>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</si>
  <si>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</si>
  <si>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</si>
  <si>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</si>
  <si>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</si>
  <si>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</si>
  <si>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</si>
  <si>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</si>
  <si>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</si>
  <si>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</si>
  <si>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</si>
  <si>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</si>
  <si>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</si>
  <si>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</si>
  <si>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</si>
  <si>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</si>
  <si>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</si>
  <si>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</si>
  <si>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</si>
  <si>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</si>
  <si>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</si>
  <si>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</si>
  <si>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</si>
  <si>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</si>
  <si>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</si>
  <si>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</si>
  <si>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</si>
  <si>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</si>
  <si>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</si>
  <si>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</si>
  <si>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</si>
  <si>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</si>
  <si>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</si>
  <si>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</si>
  <si>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</si>
  <si>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</si>
  <si>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</si>
  <si>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</si>
  <si>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</si>
  <si>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</si>
  <si>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</si>
  <si>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</si>
  <si>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</si>
  <si>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</si>
  <si>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</si>
  <si>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</si>
  <si>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</si>
  <si>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</si>
  <si>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</si>
  <si>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</si>
  <si>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</si>
  <si>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</si>
  <si>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</si>
  <si>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</si>
  <si>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</si>
  <si>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</si>
  <si>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</si>
  <si>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</si>
  <si>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</si>
  <si>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</si>
  <si>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</si>
  <si>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</si>
  <si>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</si>
  <si>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</si>
  <si>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</si>
  <si>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</si>
  <si>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</si>
  <si>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</si>
  <si>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</si>
  <si>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</si>
  <si>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</si>
  <si>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</si>
  <si>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</si>
  <si>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</si>
  <si>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</si>
  <si>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</si>
  <si>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</si>
  <si>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</si>
  <si>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</si>
  <si>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</si>
  <si>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</si>
  <si>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</si>
  <si>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</si>
  <si>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</si>
  <si>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</si>
  <si>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</si>
  <si>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</si>
  <si>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</si>
  <si>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</si>
  <si>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</si>
  <si>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</si>
  <si>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</si>
  <si>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</si>
  <si>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</si>
  <si>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</si>
  <si>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</si>
  <si>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</si>
  <si>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</si>
  <si>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</si>
  <si>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</si>
  <si>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</si>
  <si>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</si>
  <si>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</si>
  <si>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</si>
  <si>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</si>
  <si>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</si>
  <si>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</si>
  <si>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</si>
  <si>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</si>
  <si>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</si>
  <si>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</si>
  <si>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</si>
  <si>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</si>
  <si>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</si>
  <si>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</si>
  <si>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</si>
  <si>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</si>
  <si>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</si>
  <si>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</si>
  <si>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</si>
  <si>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</si>
  <si>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</si>
  <si>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</si>
  <si>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</si>
  <si>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</si>
  <si>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</si>
  <si>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</si>
  <si>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</si>
  <si>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</si>
  <si>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</si>
  <si>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</si>
  <si>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</si>
  <si>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</si>
  <si>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</si>
  <si>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</si>
  <si>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</si>
  <si>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</si>
  <si>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</si>
  <si>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</si>
  <si>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</si>
  <si>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</si>
  <si>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</si>
  <si>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</si>
  <si>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</si>
  <si>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</si>
  <si>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</si>
  <si>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</si>
  <si>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</si>
  <si>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</si>
  <si>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</si>
  <si>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</si>
  <si>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</si>
  <si>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</si>
  <si>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</si>
  <si>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</si>
  <si>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</si>
  <si>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</si>
  <si>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</si>
  <si>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</si>
  <si>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</si>
  <si>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</si>
  <si>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</si>
  <si>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</si>
  <si>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</si>
  <si>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</si>
  <si>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</si>
  <si>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</si>
  <si>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</si>
  <si>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</si>
  <si>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</si>
  <si>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</si>
  <si>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</si>
  <si>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</si>
  <si>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</si>
  <si>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</si>
  <si>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</si>
  <si>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</si>
  <si>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</si>
  <si>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</si>
  <si>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</si>
  <si>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</si>
  <si>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</si>
  <si>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</si>
  <si>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</si>
  <si>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</si>
  <si>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</si>
  <si>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</si>
  <si>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</si>
  <si>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</si>
  <si>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</si>
  <si>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</si>
  <si>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</si>
  <si>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</si>
  <si>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</si>
  <si>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</si>
  <si>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</si>
  <si>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</si>
  <si>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</si>
  <si>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</si>
  <si>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</si>
  <si>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</si>
  <si>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</si>
  <si>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</si>
  <si>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</si>
  <si>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</si>
  <si>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</si>
  <si>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</si>
  <si>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</si>
  <si>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</si>
  <si>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</si>
  <si>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</si>
  <si>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</si>
  <si>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</si>
  <si>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</si>
  <si>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</si>
  <si>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</si>
  <si>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</si>
  <si>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</si>
  <si>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</si>
  <si>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</si>
  <si>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</si>
  <si>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</si>
  <si>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</si>
  <si>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</si>
  <si>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</si>
  <si>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</si>
  <si>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</si>
  <si>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</si>
  <si>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</si>
  <si>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</si>
  <si>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</si>
  <si>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</si>
  <si>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</si>
  <si>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</si>
  <si>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</si>
  <si>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</si>
  <si>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</si>
  <si>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</si>
  <si>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</si>
  <si>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</si>
  <si>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</si>
  <si>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</si>
  <si>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</si>
  <si>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</si>
  <si>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</si>
  <si>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</si>
  <si>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</si>
  <si>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</si>
  <si>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</si>
  <si>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</si>
  <si>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</si>
  <si>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</si>
  <si>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</si>
  <si>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</si>
  <si>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</si>
  <si>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</si>
  <si>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</si>
  <si>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</si>
  <si>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</si>
  <si>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</si>
  <si>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</si>
  <si>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</si>
  <si>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</si>
  <si>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</si>
  <si>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</si>
  <si>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</si>
  <si>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</si>
  <si>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</si>
  <si>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</si>
  <si>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</si>
  <si>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</si>
  <si>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</si>
  <si>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</si>
  <si>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</si>
  <si>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</si>
  <si>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</si>
  <si>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</si>
  <si>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</si>
  <si>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</si>
  <si>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</si>
  <si>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</si>
  <si>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</si>
  <si>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</si>
  <si>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</si>
  <si>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</si>
  <si>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</si>
  <si>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</si>
  <si>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</si>
  <si>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</si>
  <si>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</si>
  <si>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</si>
  <si>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</si>
  <si>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</si>
  <si>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</si>
  <si>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</si>
  <si>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</si>
  <si>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</si>
  <si>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</si>
  <si>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</si>
  <si>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</si>
  <si>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</si>
  <si>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</si>
  <si>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</si>
  <si>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</si>
  <si>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</si>
  <si>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</si>
  <si>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</si>
  <si>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</si>
  <si>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</si>
  <si>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</si>
  <si>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</si>
  <si>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</si>
  <si>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</si>
  <si>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</si>
  <si>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</si>
  <si>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</si>
  <si>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</si>
  <si>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</si>
  <si>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</si>
  <si>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</si>
  <si>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</si>
  <si>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</si>
  <si>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</si>
  <si>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</si>
  <si>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</si>
  <si>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</si>
  <si>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</si>
  <si>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</si>
  <si>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</si>
  <si>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</si>
  <si>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</si>
  <si>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</si>
  <si>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</si>
  <si>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</si>
  <si>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</si>
  <si>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</si>
  <si>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</si>
  <si>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</si>
  <si>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</si>
  <si>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</si>
  <si>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</si>
  <si>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</si>
  <si>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</si>
  <si>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</si>
  <si>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</si>
  <si>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</si>
  <si>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</si>
  <si>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</si>
  <si>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</si>
  <si>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</si>
  <si>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</si>
  <si>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</si>
  <si>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</si>
  <si>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</si>
  <si>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</si>
  <si>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</si>
  <si>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</si>
  <si>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</si>
  <si>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</si>
  <si>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</si>
  <si>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</si>
  <si>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</si>
  <si>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</si>
  <si>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</si>
  <si>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</si>
  <si>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</si>
  <si>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</si>
  <si>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</si>
  <si>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</si>
  <si>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</si>
  <si>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</si>
  <si>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</si>
  <si>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</si>
  <si>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</si>
  <si>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</si>
  <si>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</si>
  <si>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</si>
  <si>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</si>
  <si>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</si>
  <si>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</si>
  <si>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</si>
  <si>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</si>
  <si>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</si>
  <si>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</si>
  <si>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</si>
  <si>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</si>
  <si>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</si>
  <si>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</si>
  <si>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</si>
  <si>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</si>
  <si>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</si>
  <si>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</si>
  <si>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</si>
  <si>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</si>
  <si>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</si>
  <si>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</si>
  <si>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</si>
  <si>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</si>
  <si>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</si>
  <si>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</si>
  <si>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</si>
  <si>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</si>
  <si>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</si>
  <si>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</si>
  <si>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</si>
  <si>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</si>
  <si>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</si>
  <si>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</si>
  <si>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</si>
  <si>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</si>
  <si>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</si>
  <si>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</si>
  <si>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</si>
  <si>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</si>
  <si>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</si>
  <si>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</si>
  <si>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</si>
  <si>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</si>
  <si>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</si>
  <si>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</si>
  <si>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</si>
  <si>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</si>
  <si>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</si>
  <si>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</si>
  <si>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</si>
  <si>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</si>
  <si>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</si>
  <si>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</si>
  <si>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</si>
  <si>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</si>
  <si>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</si>
  <si>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</si>
  <si>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</si>
  <si>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</si>
  <si>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</si>
  <si>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</si>
  <si>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</si>
  <si>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</si>
  <si>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</si>
  <si>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</si>
  <si>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</si>
  <si>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</si>
  <si>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</si>
  <si>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</si>
  <si>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</si>
  <si>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</si>
  <si>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</si>
  <si>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</si>
  <si>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</si>
  <si>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</si>
  <si>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</si>
  <si>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</si>
  <si>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</si>
  <si>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</si>
  <si>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</si>
  <si>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</si>
  <si>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</si>
  <si>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</si>
  <si>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</si>
  <si>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</si>
  <si>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</si>
  <si>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</si>
  <si>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</si>
  <si>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</si>
  <si>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</si>
  <si>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</si>
  <si>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</si>
  <si>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</si>
  <si>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</si>
  <si>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</si>
  <si>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</si>
  <si>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</si>
  <si>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</si>
  <si>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</si>
  <si>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</si>
  <si>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</si>
  <si>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</si>
  <si>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</si>
  <si>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</si>
  <si>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</si>
  <si>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</si>
  <si>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</si>
  <si>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</si>
  <si>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</si>
  <si>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</si>
  <si>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</si>
  <si>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</si>
  <si>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</si>
  <si>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</si>
  <si>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</si>
  <si>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</si>
  <si>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</si>
  <si>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</si>
  <si>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</si>
  <si>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</si>
  <si>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</si>
  <si>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</si>
  <si>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</si>
  <si>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</si>
  <si>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</si>
  <si>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</si>
  <si>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</si>
  <si>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</si>
  <si>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</si>
  <si>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</si>
  <si>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</si>
  <si>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</si>
  <si>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</si>
  <si>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</si>
  <si>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</si>
  <si>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</si>
  <si>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</si>
  <si>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</si>
  <si>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</si>
  <si>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</si>
  <si>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</si>
  <si>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</si>
  <si>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</si>
  <si>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</si>
  <si>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</si>
  <si>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</si>
  <si>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</si>
  <si>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</si>
  <si>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</si>
  <si>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</si>
  <si>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</si>
  <si>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</si>
  <si>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</si>
  <si>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</si>
  <si>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</si>
  <si>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</si>
  <si>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</si>
  <si>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</si>
  <si>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</si>
  <si>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</si>
  <si>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</si>
  <si>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</si>
  <si>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</si>
  <si>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</si>
  <si>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</si>
  <si>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</si>
  <si>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</si>
  <si>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</si>
  <si>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</si>
  <si>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</si>
  <si>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</si>
  <si>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</si>
  <si>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</si>
  <si>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</si>
  <si>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</si>
  <si>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</si>
  <si>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</si>
  <si>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</si>
  <si>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</si>
  <si>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</si>
  <si>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</si>
  <si>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</si>
  <si>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</si>
  <si>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</si>
  <si>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</si>
  <si>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</si>
  <si>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</si>
  <si>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</si>
  <si>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</si>
  <si>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</si>
  <si>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</si>
  <si>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</si>
  <si>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</si>
  <si>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</si>
  <si>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</si>
  <si>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</si>
  <si>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</si>
  <si>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</si>
  <si>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</si>
  <si>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</si>
  <si>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</si>
  <si>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</si>
  <si>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</si>
  <si>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</si>
  <si>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</si>
  <si>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</si>
  <si>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</si>
  <si>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</si>
  <si>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</si>
  <si>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</si>
  <si>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</si>
  <si>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</si>
  <si>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</si>
  <si>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</si>
  <si>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</si>
  <si>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</si>
  <si>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</si>
  <si>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</si>
  <si>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</si>
  <si>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</si>
  <si>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</si>
  <si>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</si>
  <si>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</si>
  <si>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</si>
  <si>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</si>
  <si>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</si>
  <si>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</si>
  <si>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</si>
  <si>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</si>
  <si>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</si>
  <si>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</si>
  <si>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</si>
  <si>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</si>
  <si>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</si>
  <si>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</si>
  <si>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</si>
  <si>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</si>
  <si>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</si>
  <si>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</si>
  <si>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</si>
  <si>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</si>
  <si>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</si>
  <si>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</si>
  <si>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</si>
  <si>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</si>
  <si>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</si>
  <si>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</si>
  <si>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</si>
  <si>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</si>
  <si>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</si>
  <si>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</si>
  <si>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</si>
  <si>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</si>
  <si>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</si>
  <si>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</si>
  <si>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</si>
  <si>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</si>
  <si>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</si>
  <si>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</si>
  <si>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</si>
  <si>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</si>
  <si>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</si>
  <si>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</si>
  <si>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</si>
  <si>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</si>
  <si>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</si>
  <si>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</si>
  <si>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</si>
  <si>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</si>
  <si>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</si>
  <si>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</si>
  <si>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</si>
  <si>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</si>
  <si>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</si>
  <si>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</si>
  <si>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</si>
  <si>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</si>
  <si>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</si>
  <si>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</si>
  <si>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</si>
  <si>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</si>
  <si>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</si>
  <si>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</si>
  <si>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</si>
  <si>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</si>
  <si>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</si>
  <si>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</si>
  <si>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</si>
  <si>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</si>
  <si>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</si>
  <si>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</si>
  <si>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</si>
  <si>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</si>
  <si>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</si>
  <si>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</si>
  <si>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</si>
  <si>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</si>
  <si>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</si>
  <si>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</si>
  <si>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</si>
  <si>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</si>
  <si>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</si>
  <si>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</si>
  <si>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</si>
  <si>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</si>
  <si>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</si>
  <si>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</si>
  <si>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</si>
  <si>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</si>
  <si>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</si>
  <si>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</si>
  <si>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</si>
  <si>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</si>
  <si>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</si>
  <si>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</si>
  <si>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</si>
  <si>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</si>
  <si>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</si>
  <si>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</si>
  <si>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</si>
  <si>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</si>
  <si>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</si>
  <si>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</si>
  <si>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</si>
  <si>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</si>
  <si>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</si>
  <si>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</si>
  <si>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</si>
  <si>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</si>
  <si>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</si>
  <si>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</si>
  <si>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</si>
  <si>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</si>
  <si>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</si>
  <si>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</si>
  <si>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</si>
  <si>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</si>
  <si>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</si>
  <si>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</si>
  <si>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</si>
  <si>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</si>
  <si>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</si>
  <si>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</si>
  <si>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</si>
  <si>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</si>
  <si>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</si>
  <si>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</si>
  <si>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</si>
  <si>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</si>
  <si>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</si>
  <si>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</si>
  <si>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</si>
  <si>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</si>
  <si>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</si>
  <si>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</si>
  <si>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</si>
  <si>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</si>
  <si>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</si>
  <si>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</si>
  <si>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</si>
  <si>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</si>
  <si>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</si>
  <si>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</si>
  <si>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</si>
  <si>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</si>
  <si>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</si>
  <si>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</si>
  <si>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</si>
  <si>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</si>
  <si>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</si>
  <si>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</si>
  <si>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</si>
  <si>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</si>
  <si>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</si>
  <si>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</si>
  <si>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</si>
  <si>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</si>
  <si>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</si>
  <si>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</si>
  <si>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</si>
  <si>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</si>
  <si>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</si>
  <si>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</si>
  <si>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</si>
  <si>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</si>
  <si>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</si>
  <si>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</si>
  <si>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</si>
  <si>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</si>
  <si>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</si>
  <si>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</si>
  <si>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</si>
  <si>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</si>
  <si>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</si>
  <si>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</si>
  <si>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</si>
  <si>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</si>
  <si>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</si>
  <si>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</si>
  <si>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</si>
  <si>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</si>
  <si>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</si>
  <si>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</si>
  <si>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</si>
  <si>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</si>
  <si>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</si>
  <si>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</si>
  <si>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</si>
  <si>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</si>
  <si>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</si>
  <si>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</si>
  <si>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</si>
  <si>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</si>
  <si>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</si>
  <si>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</si>
  <si>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</si>
  <si>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</si>
  <si>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</si>
  <si>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</si>
  <si>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</si>
  <si>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</si>
  <si>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</si>
  <si>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</si>
  <si>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</si>
  <si>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</si>
  <si>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</si>
  <si>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</si>
  <si>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</si>
  <si>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</si>
  <si>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</si>
  <si>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</si>
  <si>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</si>
  <si>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</si>
  <si>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</si>
  <si>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</si>
  <si>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</si>
  <si>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</si>
  <si>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</si>
  <si>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</si>
  <si>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</si>
  <si>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</si>
  <si>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</si>
  <si>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</si>
  <si>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</si>
  <si>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</si>
  <si>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</si>
  <si>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</si>
  <si>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</si>
  <si>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</si>
  <si>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</si>
  <si>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</si>
  <si>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</si>
  <si>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</si>
  <si>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</si>
  <si>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</si>
  <si>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</si>
  <si>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</si>
  <si>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</si>
  <si>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</si>
  <si>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</si>
  <si>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</si>
  <si>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</si>
  <si>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</si>
  <si>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</si>
  <si>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</si>
  <si>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</si>
  <si>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</si>
  <si>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</si>
  <si>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</si>
  <si>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</si>
  <si>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</si>
  <si>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</si>
  <si>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</si>
  <si>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</si>
  <si>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</si>
  <si>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</si>
  <si>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</si>
  <si>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</si>
  <si>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</si>
  <si>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</si>
  <si>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</si>
  <si>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</si>
  <si>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</si>
  <si>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</si>
  <si>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</si>
  <si>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</si>
  <si>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</si>
  <si>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</si>
  <si>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</si>
  <si>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</si>
  <si>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</si>
  <si>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</si>
  <si>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</si>
  <si>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</si>
  <si>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</si>
  <si>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</si>
  <si>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</si>
  <si>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</si>
  <si>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</si>
  <si>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</si>
  <si>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</si>
  <si>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</si>
  <si>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</si>
  <si>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</si>
  <si>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</si>
  <si>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</si>
  <si>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</si>
  <si>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</si>
  <si>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</si>
  <si>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</si>
  <si>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</si>
  <si>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</si>
  <si>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</si>
  <si>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</si>
  <si>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</si>
  <si>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</si>
  <si>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</si>
  <si>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</si>
  <si>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</si>
  <si>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</si>
  <si>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</si>
  <si>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</si>
  <si>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</si>
  <si>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</si>
  <si>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</si>
  <si>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</si>
  <si>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</si>
  <si>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</si>
  <si>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</si>
  <si>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</si>
  <si>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</si>
  <si>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</si>
  <si>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</si>
  <si>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</si>
  <si>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</si>
  <si>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</si>
  <si>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</si>
  <si>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</si>
  <si>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</si>
  <si>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</si>
  <si>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</si>
  <si>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</si>
  <si>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</si>
  <si>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</si>
  <si>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</si>
  <si>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</si>
  <si>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</si>
  <si>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</si>
  <si>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</si>
  <si>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</si>
  <si>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</si>
  <si>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</si>
  <si>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</si>
  <si>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</si>
  <si>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</si>
  <si>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</si>
  <si>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</si>
  <si>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</si>
  <si>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</si>
  <si>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</si>
  <si>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</si>
  <si>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</si>
  <si>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</si>
  <si>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</si>
  <si>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</si>
  <si>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</si>
  <si>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</si>
  <si>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</si>
  <si>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</si>
  <si>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</si>
  <si>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</si>
  <si>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</si>
  <si>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</si>
  <si>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</si>
  <si>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</si>
  <si>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</si>
  <si>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</si>
  <si>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</si>
  <si>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</si>
  <si>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</si>
  <si>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</si>
  <si>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</si>
  <si>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</si>
  <si>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</si>
  <si>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</si>
  <si>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</si>
  <si>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</si>
  <si>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</si>
  <si>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</si>
  <si>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</si>
  <si>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</si>
  <si>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</si>
  <si>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</si>
  <si>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</si>
  <si>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</si>
  <si>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</si>
  <si>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</si>
  <si>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</si>
  <si>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</si>
  <si>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</si>
  <si>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</si>
  <si>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</si>
  <si>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</si>
  <si>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</si>
  <si>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</si>
  <si>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</si>
  <si>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</si>
  <si>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</si>
  <si>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</si>
  <si>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</si>
  <si>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</si>
  <si>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</si>
  <si>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</si>
  <si>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</si>
  <si>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</si>
  <si>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</si>
  <si>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</si>
  <si>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</si>
  <si>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</si>
  <si>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</si>
  <si>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</si>
  <si>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</si>
  <si>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</si>
  <si>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</si>
  <si>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</si>
  <si>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</si>
  <si>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</si>
  <si>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</si>
  <si>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</si>
  <si>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</si>
  <si>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</si>
  <si>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</si>
  <si>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</si>
  <si>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</si>
  <si>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</si>
  <si>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</si>
  <si>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</si>
  <si>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</si>
  <si>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</si>
  <si>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</si>
  <si>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</si>
  <si>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</si>
  <si>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</si>
  <si>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</si>
  <si>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</si>
  <si>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</si>
  <si>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</si>
  <si>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</si>
  <si>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</si>
  <si>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</si>
  <si>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</si>
  <si>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</si>
  <si>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</si>
  <si>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</si>
  <si>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</si>
  <si>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</si>
  <si>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</si>
  <si>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</si>
  <si>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</si>
  <si>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</si>
  <si>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</si>
  <si>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</si>
  <si>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</si>
  <si>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</si>
  <si>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</si>
  <si>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</si>
  <si>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</si>
  <si>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</si>
  <si>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</si>
  <si>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</si>
  <si>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</si>
  <si>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</si>
  <si>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</si>
  <si>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</si>
  <si>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</si>
  <si>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</si>
  <si>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</si>
  <si>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</si>
  <si>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</si>
  <si>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</si>
  <si>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</si>
  <si>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</si>
  <si>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</si>
  <si>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</si>
  <si>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</si>
  <si>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</si>
  <si>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</si>
  <si>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</si>
  <si>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</si>
  <si>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</si>
  <si>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</si>
  <si>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</si>
  <si>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</si>
  <si>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</si>
  <si>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</si>
  <si>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</si>
  <si>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</si>
  <si>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</si>
  <si>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</si>
  <si>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</si>
  <si>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</si>
  <si>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</si>
  <si>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</si>
  <si>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</si>
  <si>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</si>
  <si>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</si>
  <si>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</si>
  <si>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</si>
  <si>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</si>
  <si>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</si>
  <si>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</si>
  <si>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</si>
  <si>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</si>
  <si>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</si>
  <si>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</si>
  <si>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</si>
  <si>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</si>
  <si>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</si>
  <si>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</si>
  <si>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</si>
  <si>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</si>
  <si>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</si>
  <si>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</si>
  <si>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</si>
  <si>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</si>
  <si>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</si>
  <si>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</si>
  <si>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</si>
  <si>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</si>
  <si>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</si>
  <si>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</si>
  <si>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</si>
  <si>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</si>
  <si>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</si>
  <si>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</si>
  <si>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</si>
  <si>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</si>
  <si>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</si>
  <si>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</si>
  <si>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</si>
  <si>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</si>
  <si>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</si>
  <si>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</si>
  <si>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</si>
  <si>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</si>
  <si>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</si>
  <si>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</si>
  <si>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</si>
  <si>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</si>
  <si>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</si>
  <si>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</si>
  <si>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</si>
  <si>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</si>
  <si>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</si>
  <si>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</si>
  <si>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</si>
  <si>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</si>
  <si>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</si>
  <si>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</si>
  <si>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</si>
  <si>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</si>
  <si>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</si>
  <si>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</si>
  <si>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</si>
  <si>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</si>
  <si>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</si>
  <si>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</si>
  <si>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</si>
  <si>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</si>
  <si>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</si>
  <si>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</si>
  <si>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</si>
  <si>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</si>
  <si>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</si>
  <si>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</si>
  <si>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</si>
  <si>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</si>
  <si>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</si>
  <si>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</si>
  <si>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</si>
  <si>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</si>
  <si>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</si>
  <si>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</si>
  <si>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</si>
  <si>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</si>
  <si>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</si>
  <si>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</si>
  <si>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</si>
  <si>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</si>
  <si>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</si>
  <si>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</si>
  <si>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</si>
  <si>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</si>
  <si>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</si>
  <si>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</si>
  <si>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</si>
  <si>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</si>
  <si>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</si>
  <si>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</si>
  <si>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</si>
  <si>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</si>
  <si>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</si>
  <si>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</si>
  <si>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</si>
  <si>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</si>
  <si>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</si>
  <si>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</si>
  <si>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</si>
  <si>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</si>
  <si>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</si>
  <si>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</si>
  <si>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</si>
  <si>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</si>
  <si>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</si>
  <si>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</si>
  <si>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</si>
  <si>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</si>
  <si>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</si>
  <si>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</si>
  <si>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</si>
  <si>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</si>
  <si>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</si>
  <si>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</si>
  <si>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</si>
  <si>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</si>
  <si>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</si>
  <si>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</si>
  <si>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</si>
  <si>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</si>
  <si>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</si>
  <si>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</si>
  <si>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</si>
  <si>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</si>
  <si>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</si>
  <si>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</si>
  <si>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</si>
  <si>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</si>
  <si>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</si>
  <si>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</si>
  <si>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</si>
  <si>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</si>
  <si>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</si>
  <si>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</si>
  <si>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</si>
  <si>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</si>
  <si>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</si>
  <si>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</si>
  <si>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</si>
  <si>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</si>
  <si>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</si>
  <si>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</si>
  <si>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</si>
  <si>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</si>
  <si>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</si>
  <si>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</si>
  <si>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</si>
  <si>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</si>
  <si>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</si>
  <si>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</si>
  <si>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</si>
  <si>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</si>
  <si>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</si>
  <si>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</si>
  <si>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</si>
  <si>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</si>
  <si>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</si>
  <si>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</si>
  <si>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</si>
  <si>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</si>
  <si>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</si>
  <si>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</si>
  <si>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</si>
  <si>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</si>
  <si>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</si>
  <si>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</si>
  <si>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</si>
  <si>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</si>
  <si>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</si>
  <si>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</si>
  <si>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</si>
  <si>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</si>
  <si>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</si>
  <si>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</si>
  <si>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</si>
  <si>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</si>
  <si>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</si>
  <si>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</si>
  <si>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</si>
  <si>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</si>
  <si>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</si>
  <si>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</si>
  <si>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</si>
  <si>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</si>
  <si>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</si>
  <si>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</si>
  <si>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</si>
  <si>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</si>
  <si>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</si>
  <si>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</si>
  <si>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</si>
  <si>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</si>
  <si>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</si>
  <si>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</si>
  <si>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</si>
  <si>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</si>
  <si>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</si>
  <si>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</si>
  <si>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</si>
  <si>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</si>
  <si>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</si>
  <si>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</si>
  <si>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</si>
  <si>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</si>
  <si>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</si>
  <si>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</si>
  <si>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</si>
  <si>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</si>
  <si>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</si>
  <si>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</si>
  <si>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</si>
  <si>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</si>
  <si>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</si>
  <si>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</si>
  <si>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</si>
  <si>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</si>
  <si>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</si>
  <si>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</si>
  <si>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</si>
  <si>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</si>
  <si>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</si>
  <si>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</si>
  <si>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</si>
  <si>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</si>
  <si>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</si>
  <si>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</si>
  <si>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</si>
  <si>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</si>
  <si>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</si>
  <si>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</si>
  <si>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</si>
  <si>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</si>
  <si>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</si>
  <si>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</si>
  <si>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</si>
  <si>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</si>
  <si>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</si>
  <si>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</si>
  <si>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</si>
  <si>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</si>
  <si>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</si>
  <si>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</si>
  <si>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</si>
  <si>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</si>
  <si>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</si>
  <si>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</si>
  <si>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</si>
  <si>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</si>
  <si>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</si>
  <si>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</si>
  <si>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</si>
  <si>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</si>
  <si>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</si>
  <si>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</si>
  <si>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</si>
  <si>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</si>
  <si>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</si>
  <si>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</si>
  <si>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</si>
  <si>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</si>
  <si>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</si>
  <si>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</si>
  <si>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</si>
  <si>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</si>
  <si>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</si>
  <si>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</si>
  <si>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</si>
  <si>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</si>
  <si>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</si>
  <si>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</si>
  <si>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</si>
  <si>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</si>
  <si>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</si>
  <si>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</si>
  <si>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</si>
  <si>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</si>
  <si>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</si>
  <si>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</si>
  <si>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</si>
  <si>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</si>
  <si>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</si>
  <si>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</si>
  <si>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</si>
  <si>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</si>
  <si>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</si>
  <si>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</si>
  <si>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</si>
  <si>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</si>
  <si>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</si>
  <si>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</si>
  <si>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</si>
  <si>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</si>
  <si>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</si>
  <si>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</si>
  <si>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</si>
  <si>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</si>
  <si>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</si>
  <si>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</si>
  <si>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</si>
  <si>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</si>
  <si>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</si>
  <si>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</si>
  <si>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</si>
  <si>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</si>
  <si>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</si>
  <si>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</si>
  <si>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</si>
  <si>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</si>
  <si>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</si>
  <si>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</si>
  <si>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</si>
  <si>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</si>
  <si>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</si>
  <si>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</si>
  <si>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</si>
  <si>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</si>
  <si>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</si>
  <si>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</si>
  <si>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</si>
  <si>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</si>
  <si>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</si>
  <si>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</si>
  <si>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</si>
  <si>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</si>
  <si>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</si>
  <si>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</si>
  <si>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</si>
  <si>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</si>
  <si>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</si>
  <si>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</si>
  <si>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</si>
  <si>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</si>
  <si>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</si>
  <si>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</si>
  <si>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</si>
  <si>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</si>
  <si>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</si>
  <si>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</si>
  <si>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</si>
  <si>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</si>
  <si>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</si>
  <si>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</si>
  <si>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</si>
  <si>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</si>
  <si>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</si>
  <si>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</si>
  <si>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</si>
  <si>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</si>
  <si>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</si>
  <si>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</si>
  <si>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</si>
  <si>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</si>
  <si>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</si>
  <si>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</si>
  <si>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</si>
  <si>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</si>
  <si>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</si>
  <si>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</si>
  <si>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</si>
  <si>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</si>
  <si>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</si>
  <si>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</si>
  <si>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</si>
  <si>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</si>
  <si>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</si>
  <si>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</si>
  <si>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</si>
  <si>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</si>
  <si>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</si>
  <si>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</si>
  <si>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</si>
  <si>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</si>
  <si>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</si>
  <si>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</si>
  <si>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</si>
  <si>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</si>
  <si>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</si>
  <si>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</si>
  <si>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</si>
  <si>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</si>
  <si>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</si>
  <si>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</si>
  <si>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</si>
  <si>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</si>
  <si>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</si>
  <si>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</si>
  <si>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</si>
  <si>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</si>
  <si>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</si>
  <si>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</si>
  <si>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</si>
  <si>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</si>
  <si>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</si>
  <si>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</si>
  <si>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</si>
  <si>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</si>
  <si>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</si>
  <si>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</si>
  <si>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</si>
  <si>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</si>
  <si>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</si>
  <si>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</si>
  <si>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</si>
  <si>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</si>
  <si>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</si>
  <si>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</si>
  <si>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</si>
  <si>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</si>
  <si>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</si>
  <si>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</si>
  <si>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</si>
  <si>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</si>
  <si>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</si>
  <si>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</si>
  <si>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</si>
  <si>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</si>
  <si>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</si>
  <si>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</si>
  <si>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</si>
  <si>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</si>
  <si>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</si>
  <si>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</si>
  <si>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</si>
  <si>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</si>
  <si>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</si>
  <si>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</si>
  <si>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</si>
  <si>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</si>
  <si>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</si>
  <si>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</si>
  <si>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</si>
  <si>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</si>
  <si>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</si>
  <si>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</si>
  <si>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</si>
  <si>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</si>
  <si>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</si>
  <si>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</si>
  <si>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</si>
  <si>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</si>
  <si>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</si>
  <si>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</si>
  <si>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</si>
  <si>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</si>
  <si>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</si>
  <si>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</si>
  <si>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</si>
  <si>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</si>
  <si>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</si>
  <si>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</si>
  <si>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</si>
  <si>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</si>
  <si>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</si>
  <si>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</si>
  <si>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</si>
  <si>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</si>
  <si>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</si>
  <si>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</si>
  <si>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</si>
  <si>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</si>
  <si>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</si>
  <si>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</si>
  <si>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</si>
  <si>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</si>
  <si>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</si>
  <si>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</si>
  <si>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</si>
  <si>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</si>
  <si>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</si>
  <si>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</si>
  <si>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</si>
  <si>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</si>
  <si>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</si>
  <si>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</si>
  <si>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</si>
  <si>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</si>
  <si>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</si>
  <si>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</si>
  <si>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</si>
  <si>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</si>
  <si>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</si>
  <si>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</si>
  <si>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</si>
  <si>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</si>
  <si>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</si>
  <si>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</si>
  <si>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</si>
  <si>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</si>
  <si>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</si>
  <si>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</si>
  <si>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</si>
  <si>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</si>
  <si>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</si>
  <si>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</si>
  <si>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</si>
  <si>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</si>
  <si>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</si>
  <si>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</si>
  <si>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</si>
  <si>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</si>
  <si>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</si>
  <si>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</si>
  <si>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</si>
  <si>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</si>
  <si>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</si>
  <si>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</si>
  <si>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</si>
  <si>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</si>
  <si>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</si>
  <si>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</si>
  <si>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</si>
  <si>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</si>
  <si>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</si>
  <si>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</si>
  <si>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</si>
  <si>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</si>
  <si>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</si>
  <si>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</si>
  <si>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</si>
  <si>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</si>
  <si>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</si>
  <si>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</si>
  <si>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</si>
  <si>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</si>
  <si>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</si>
  <si>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</si>
  <si>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</si>
  <si>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</si>
  <si>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</si>
  <si>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</si>
  <si>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</si>
  <si>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</si>
  <si>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</si>
  <si>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</si>
  <si>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</si>
  <si>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</si>
  <si>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</si>
  <si>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</si>
  <si>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</si>
  <si>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</si>
  <si>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</si>
  <si>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</si>
  <si>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</si>
  <si>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</si>
  <si>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</si>
  <si>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</si>
  <si>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</si>
  <si>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</si>
  <si>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</si>
  <si>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</si>
  <si>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</si>
  <si>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</si>
  <si>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</si>
  <si>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</si>
  <si>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</si>
  <si>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</si>
  <si>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</si>
  <si>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</si>
  <si>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</si>
  <si>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</si>
  <si>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</si>
  <si>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</si>
  <si>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</si>
  <si>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</si>
  <si>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</si>
  <si>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</si>
  <si>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</si>
  <si>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</si>
  <si>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</si>
  <si>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</si>
  <si>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</si>
  <si>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</si>
  <si>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</si>
  <si>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</si>
  <si>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</si>
  <si>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</si>
  <si>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</si>
  <si>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</si>
  <si>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</si>
  <si>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</si>
  <si>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</si>
  <si>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</si>
  <si>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</si>
  <si>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</si>
  <si>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</si>
  <si>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</si>
  <si>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</si>
  <si>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</si>
  <si>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</si>
  <si>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</si>
  <si>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</si>
  <si>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</si>
  <si>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</si>
  <si>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</si>
  <si>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</si>
  <si>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</si>
  <si>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</si>
  <si>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</si>
  <si>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</si>
  <si>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</si>
  <si>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</si>
  <si>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</si>
  <si>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</si>
  <si>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</si>
  <si>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</si>
  <si>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</si>
  <si>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</si>
  <si>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</si>
  <si>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</si>
  <si>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</si>
  <si>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</si>
  <si>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</si>
  <si>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</si>
  <si>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</si>
  <si>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</si>
  <si>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</si>
  <si>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</si>
  <si>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</si>
  <si>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</si>
  <si>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</si>
  <si>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</si>
  <si>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</si>
  <si>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</si>
  <si>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</si>
  <si>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</si>
  <si>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</si>
  <si>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</si>
  <si>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</si>
  <si>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</si>
  <si>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</si>
  <si>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</si>
  <si>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</si>
  <si>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</si>
  <si>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</si>
  <si>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</si>
  <si>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</si>
  <si>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</si>
  <si>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</si>
  <si>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</si>
  <si>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</si>
  <si>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</si>
  <si>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</si>
  <si>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</si>
  <si>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</si>
  <si>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</si>
  <si>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</si>
  <si>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</si>
  <si>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</si>
  <si>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</si>
  <si>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</si>
  <si>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</si>
  <si>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</si>
  <si>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</si>
  <si>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</si>
  <si>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</si>
  <si>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</si>
  <si>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</si>
  <si>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</si>
  <si>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</si>
  <si>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</si>
  <si>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</si>
  <si>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</si>
  <si>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</si>
  <si>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</si>
  <si>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</si>
  <si>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</si>
  <si>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</si>
  <si>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</si>
  <si>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</si>
  <si>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</si>
  <si>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</si>
  <si>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</si>
  <si>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</si>
  <si>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</si>
  <si>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</si>
  <si>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</si>
  <si>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</si>
  <si>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</si>
  <si>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</si>
  <si>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</si>
  <si>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</si>
  <si>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</si>
  <si>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</si>
  <si>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</si>
  <si>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</si>
  <si>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</si>
  <si>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</si>
  <si>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</si>
  <si>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</si>
  <si>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</si>
  <si>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</si>
  <si>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</si>
  <si>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</si>
  <si>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</si>
  <si>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</si>
  <si>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</si>
  <si>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</si>
  <si>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</si>
  <si>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</si>
  <si>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</si>
  <si>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</si>
  <si>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</si>
  <si>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</si>
  <si>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</si>
  <si>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</si>
  <si>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</si>
  <si>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</si>
  <si>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</si>
  <si>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</si>
  <si>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</si>
  <si>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</si>
  <si>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</si>
  <si>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</si>
  <si>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</si>
  <si>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</si>
  <si>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</si>
  <si>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</si>
  <si>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</si>
  <si>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</si>
  <si>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</si>
  <si>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</si>
  <si>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</si>
  <si>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</si>
  <si>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</si>
  <si>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</si>
  <si>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</si>
  <si>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</si>
  <si>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</si>
  <si>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</si>
  <si>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</si>
  <si>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</si>
  <si>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</si>
  <si>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</si>
  <si>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</si>
  <si>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</si>
  <si>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</si>
  <si>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</si>
  <si>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</si>
  <si>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</si>
  <si>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</si>
  <si>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</si>
  <si>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</si>
  <si>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</si>
  <si>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</si>
  <si>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</si>
  <si>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</si>
  <si>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</si>
  <si>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</si>
  <si>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</si>
  <si>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</si>
  <si>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</si>
  <si>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</si>
  <si>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</si>
  <si>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</si>
  <si>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</si>
  <si>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</si>
  <si>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</si>
  <si>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</si>
  <si>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</si>
  <si>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</si>
  <si>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</si>
  <si>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</si>
  <si>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</si>
  <si>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</si>
  <si>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</si>
  <si>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</si>
  <si>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</si>
  <si>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</si>
  <si>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</si>
  <si>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</si>
  <si>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</si>
  <si>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</si>
  <si>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</si>
  <si>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</si>
  <si>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</si>
  <si>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</si>
  <si>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</si>
  <si>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</si>
  <si>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</si>
  <si>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</si>
  <si>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</si>
  <si>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</si>
  <si>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</si>
  <si>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</si>
  <si>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</si>
  <si>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</si>
  <si>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</si>
  <si>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</si>
  <si>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</si>
  <si>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</si>
  <si>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</si>
  <si>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</si>
  <si>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</si>
  <si>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</si>
  <si>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</si>
  <si>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</si>
  <si>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</si>
  <si>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</si>
  <si>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</si>
  <si>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</si>
  <si>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</si>
  <si>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</si>
  <si>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</si>
  <si>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</si>
  <si>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</si>
  <si>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</si>
  <si>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</si>
  <si>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</si>
  <si>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</si>
  <si>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</si>
  <si>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</si>
  <si>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</si>
  <si>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</si>
  <si>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</si>
  <si>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</si>
  <si>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</si>
  <si>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</si>
  <si>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</si>
  <si>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</si>
  <si>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</si>
  <si>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</si>
  <si>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</si>
  <si>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</si>
  <si>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</si>
  <si>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</si>
  <si>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</si>
  <si>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</si>
  <si>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</si>
  <si>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</si>
  <si>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</si>
  <si>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</si>
  <si>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</si>
  <si>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</si>
  <si>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</si>
  <si>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</si>
  <si>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</si>
  <si>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</si>
  <si>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</si>
  <si>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</si>
  <si>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</si>
  <si>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</si>
  <si>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</si>
  <si>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</si>
  <si>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</si>
  <si>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</si>
  <si>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</si>
  <si>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</si>
  <si>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</si>
  <si>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</si>
  <si>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</si>
  <si>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</si>
  <si>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</si>
  <si>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</si>
  <si>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</si>
  <si>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</si>
  <si>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</si>
  <si>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</si>
  <si>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</si>
  <si>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</si>
  <si>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</si>
  <si>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</si>
  <si>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</si>
  <si>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</si>
  <si>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</si>
  <si>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</si>
  <si>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</si>
  <si>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</si>
  <si>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</si>
  <si>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</si>
  <si>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</si>
  <si>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</si>
  <si>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</si>
  <si>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</si>
  <si>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</si>
  <si>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</si>
  <si>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</si>
  <si>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</si>
  <si>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</si>
  <si>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</si>
  <si>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</si>
  <si>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</si>
  <si>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</si>
  <si>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</si>
  <si>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</si>
  <si>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</si>
  <si>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</si>
  <si>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</si>
  <si>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</si>
  <si>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</si>
  <si>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</si>
  <si>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</si>
  <si>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</si>
  <si>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</si>
  <si>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</si>
  <si>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</si>
  <si>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</si>
  <si>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</si>
  <si>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</si>
  <si>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</si>
  <si>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</si>
  <si>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</si>
  <si>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</si>
  <si>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</si>
  <si>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</si>
  <si>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</si>
  <si>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</si>
  <si>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</si>
  <si>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</si>
  <si>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</si>
  <si>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</si>
  <si>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</si>
  <si>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</si>
  <si>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</si>
  <si>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</si>
  <si>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</si>
  <si>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</si>
  <si>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</si>
  <si>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</si>
  <si>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</si>
  <si>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</si>
  <si>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</si>
  <si>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</si>
  <si>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</si>
  <si>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</si>
  <si>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</si>
  <si>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</si>
  <si>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</si>
  <si>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</si>
  <si>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</si>
  <si>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</si>
  <si>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</si>
  <si>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</si>
  <si>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</si>
  <si>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</si>
  <si>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</si>
  <si>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</si>
  <si>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</si>
  <si>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</si>
  <si>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</si>
  <si>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</si>
  <si>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</si>
  <si>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</si>
  <si>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</si>
  <si>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</si>
  <si>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</si>
  <si>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</si>
  <si>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</si>
  <si>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</si>
  <si>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</si>
  <si>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</si>
  <si>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</si>
  <si>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</si>
  <si>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</si>
  <si>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</si>
  <si>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</si>
  <si>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</si>
  <si>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</si>
  <si>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</si>
  <si>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</si>
  <si>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</si>
  <si>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</si>
  <si>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</si>
  <si>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</si>
  <si>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</si>
  <si>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</si>
  <si>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</si>
  <si>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</si>
  <si>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</si>
  <si>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</si>
  <si>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</si>
  <si>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</si>
  <si>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</si>
  <si>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</si>
  <si>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</si>
  <si>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</si>
  <si>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</si>
  <si>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</si>
  <si>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</si>
  <si>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</si>
  <si>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</si>
  <si>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</si>
  <si>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</si>
  <si>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</si>
  <si>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</si>
  <si>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</si>
  <si>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</si>
  <si>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</si>
  <si>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</si>
  <si>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</si>
  <si>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</si>
  <si>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</si>
  <si>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</si>
  <si>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</si>
  <si>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</si>
  <si>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</si>
  <si>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</si>
  <si>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</si>
  <si>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</si>
  <si>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</si>
  <si>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</si>
  <si>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</si>
  <si>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</si>
  <si>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</si>
  <si>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</si>
  <si>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</si>
  <si>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</si>
  <si>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</si>
  <si>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</si>
  <si>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</si>
  <si>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</si>
  <si>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</si>
  <si>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</si>
  <si>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</si>
  <si>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</si>
  <si>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</si>
  <si>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</si>
  <si>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</si>
  <si>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</si>
  <si>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</si>
  <si>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</si>
  <si>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</si>
  <si>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</si>
  <si>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</si>
  <si>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</si>
  <si>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</si>
  <si>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</si>
  <si>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</si>
  <si>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</si>
  <si>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</si>
  <si>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</si>
  <si>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</si>
  <si>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</si>
  <si>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</si>
  <si>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</si>
  <si>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</si>
  <si>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</si>
  <si>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</si>
  <si>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</si>
  <si>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</si>
  <si>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</si>
  <si>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</si>
  <si>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</si>
  <si>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</si>
  <si>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</si>
  <si>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</si>
  <si>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</si>
  <si>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</si>
  <si>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</si>
  <si>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</si>
  <si>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</si>
  <si>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</si>
  <si>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</si>
  <si>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</si>
  <si>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</si>
  <si>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</si>
  <si>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</si>
  <si>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</si>
  <si>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</si>
  <si>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</si>
  <si>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</si>
  <si>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</si>
  <si>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</si>
  <si>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</si>
  <si>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</si>
  <si>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</si>
  <si>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</si>
  <si>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</si>
  <si>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</si>
  <si>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</si>
  <si>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</si>
  <si>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</si>
  <si>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</si>
  <si>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</si>
  <si>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</si>
  <si>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</si>
  <si>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</si>
  <si>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</si>
  <si>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</si>
  <si>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</si>
  <si>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</si>
  <si>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</si>
  <si>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</si>
  <si>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</si>
  <si>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</si>
  <si>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</si>
  <si>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</si>
  <si>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</si>
  <si>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</si>
  <si>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</si>
  <si>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</si>
  <si>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</si>
  <si>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</si>
  <si>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</si>
  <si>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</si>
  <si>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</si>
  <si>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</si>
  <si>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</si>
  <si>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</si>
  <si>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</si>
  <si>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</si>
  <si>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</si>
  <si>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</si>
  <si>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</si>
  <si>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</si>
  <si>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</si>
  <si>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</si>
  <si>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</si>
  <si>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</si>
  <si>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</si>
  <si>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</si>
  <si>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</si>
  <si>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</si>
  <si>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</si>
  <si>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</si>
  <si>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</si>
  <si>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</si>
  <si>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</si>
  <si>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</si>
  <si>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</si>
  <si>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</si>
  <si>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</si>
  <si>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</si>
  <si>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</si>
  <si>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</si>
  <si>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</si>
  <si>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</si>
  <si>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</si>
  <si>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</si>
  <si>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</si>
  <si>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</si>
  <si>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</si>
  <si>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</si>
  <si>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</si>
  <si>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</si>
  <si>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</si>
  <si>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</si>
  <si>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</si>
  <si>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</si>
  <si>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</si>
  <si>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</si>
  <si>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</si>
  <si>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</si>
  <si>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</si>
  <si>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</si>
  <si>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</si>
  <si>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</si>
  <si>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</si>
  <si>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</si>
  <si>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</si>
  <si>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</si>
  <si>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</si>
  <si>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</si>
  <si>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</si>
  <si>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</si>
  <si>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</si>
  <si>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</si>
  <si>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</si>
  <si>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</si>
  <si>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</si>
  <si>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</si>
  <si>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</si>
  <si>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</si>
  <si>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</si>
  <si>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</si>
  <si>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</si>
  <si>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</si>
  <si>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</si>
  <si>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</si>
  <si>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</si>
  <si>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</si>
  <si>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</si>
  <si>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</si>
  <si>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</si>
  <si>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</si>
  <si>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</si>
  <si>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</si>
  <si>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</si>
  <si>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</si>
  <si>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</si>
  <si>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</si>
  <si>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</si>
  <si>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</si>
  <si>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</si>
  <si>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</si>
  <si>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</si>
  <si>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</si>
  <si>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</si>
  <si>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</si>
  <si>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</si>
  <si>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</si>
  <si>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</si>
  <si>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</si>
  <si>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</si>
  <si>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</si>
  <si>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</si>
  <si>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</si>
  <si>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</si>
  <si>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</si>
  <si>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</si>
  <si>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</si>
  <si>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</si>
  <si>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</si>
  <si>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</si>
  <si>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</si>
  <si>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</si>
  <si>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</si>
  <si>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</si>
  <si>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</si>
  <si>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</si>
  <si>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</si>
  <si>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</si>
  <si>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</si>
  <si>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</si>
  <si>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</si>
  <si>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</si>
  <si>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</si>
  <si>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</si>
  <si>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</si>
  <si>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</si>
  <si>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</si>
  <si>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</si>
  <si>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</si>
  <si>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</si>
  <si>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</si>
  <si>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</si>
  <si>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</si>
  <si>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</si>
  <si>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</si>
  <si>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</si>
  <si>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</si>
  <si>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</si>
  <si>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</si>
  <si>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</si>
  <si>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</si>
  <si>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</si>
  <si>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</si>
  <si>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</si>
  <si>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</si>
  <si>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</si>
  <si>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</si>
  <si>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</si>
  <si>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</si>
  <si>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</si>
  <si>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</si>
  <si>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</si>
  <si>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</si>
  <si>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</si>
  <si>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</si>
  <si>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</si>
  <si>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</si>
  <si>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</si>
  <si>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</si>
  <si>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</si>
  <si>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</si>
  <si>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</si>
  <si>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</si>
  <si>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</si>
  <si>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</si>
  <si>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</si>
  <si>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</si>
  <si>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</si>
  <si>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</si>
  <si>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</si>
  <si>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</si>
  <si>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</si>
  <si>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</si>
  <si>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</si>
  <si>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</si>
  <si>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</si>
  <si>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</si>
  <si>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</si>
  <si>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</si>
  <si>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</si>
  <si>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</si>
  <si>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</si>
  <si>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</si>
  <si>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</si>
  <si>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</si>
  <si>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</si>
  <si>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</si>
  <si>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</si>
  <si>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</si>
  <si>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</si>
  <si>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</si>
  <si>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</si>
  <si>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</si>
  <si>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</si>
  <si>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</si>
  <si>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</si>
  <si>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</si>
  <si>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</si>
  <si>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</si>
  <si>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</si>
  <si>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</si>
  <si>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</si>
  <si>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</si>
  <si>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</si>
  <si>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</si>
  <si>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</si>
  <si>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</si>
  <si>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</si>
  <si>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</si>
  <si>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</si>
  <si>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</si>
  <si>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</si>
  <si>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</si>
  <si>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</si>
  <si>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</si>
  <si>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</si>
  <si>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</si>
  <si>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</si>
  <si>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</si>
  <si>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</si>
  <si>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</si>
  <si>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</si>
  <si>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</si>
  <si>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</si>
  <si>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</si>
  <si>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</si>
  <si>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</si>
  <si>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</si>
  <si>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</si>
  <si>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</si>
  <si>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</si>
  <si>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</si>
  <si>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</si>
  <si>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</si>
  <si>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</si>
  <si>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</si>
  <si>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</si>
  <si>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</si>
  <si>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</si>
  <si>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</si>
  <si>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</si>
  <si>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</si>
  <si>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</si>
  <si>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</si>
  <si>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</si>
  <si>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</si>
  <si>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</si>
  <si>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</si>
  <si>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</si>
  <si>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</si>
  <si>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</si>
  <si>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</si>
  <si>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</si>
  <si>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</si>
  <si>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</si>
  <si>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</si>
  <si>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</si>
  <si>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</si>
  <si>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</si>
  <si>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</si>
  <si>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</si>
  <si>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</si>
  <si>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</si>
  <si>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</si>
  <si>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</si>
  <si>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</si>
  <si>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</si>
  <si>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</si>
  <si>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</si>
  <si>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</si>
  <si>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</si>
  <si>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</si>
  <si>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</si>
  <si>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</si>
  <si>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</si>
  <si>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</si>
  <si>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</si>
  <si>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</si>
  <si>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</si>
  <si>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</si>
  <si>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</si>
  <si>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</si>
  <si>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</si>
  <si>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</si>
  <si>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</si>
  <si>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</si>
  <si>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</si>
  <si>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</si>
  <si>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</si>
  <si>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</si>
  <si>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</si>
  <si>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</si>
  <si>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</si>
  <si>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</si>
  <si>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</si>
  <si>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</si>
  <si>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</si>
  <si>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</si>
  <si>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</si>
  <si>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</si>
  <si>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</si>
  <si>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</si>
  <si>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</si>
  <si>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</si>
  <si>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</si>
  <si>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</si>
  <si>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</si>
  <si>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</si>
  <si>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</si>
  <si>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</si>
  <si>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</si>
  <si>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</si>
  <si>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</si>
  <si>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</si>
  <si>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</si>
  <si>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</si>
  <si>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</si>
  <si>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</si>
  <si>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</si>
  <si>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</si>
  <si>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</si>
  <si>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</si>
  <si>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</si>
  <si>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</si>
  <si>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</si>
  <si>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</si>
  <si>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</si>
  <si>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</si>
  <si>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</si>
  <si>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</si>
  <si>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</si>
  <si>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</si>
  <si>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</si>
  <si>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</si>
  <si>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</si>
  <si>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</si>
  <si>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</si>
  <si>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</si>
  <si>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</si>
  <si>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</si>
  <si>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</si>
  <si>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</si>
  <si>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</si>
  <si>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</si>
  <si>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</si>
  <si>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</si>
  <si>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</si>
  <si>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</si>
  <si>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</si>
  <si>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</si>
  <si>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</si>
  <si>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</si>
  <si>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</si>
  <si>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</si>
  <si>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</si>
  <si>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</si>
  <si>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</si>
  <si>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</si>
  <si>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</si>
  <si>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</si>
  <si>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</si>
  <si>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</si>
  <si>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</si>
  <si>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</si>
  <si>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</si>
  <si>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</si>
  <si>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</si>
  <si>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</si>
  <si>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</si>
  <si>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</si>
  <si>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</si>
  <si>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</si>
  <si>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</si>
  <si>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</si>
  <si>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</si>
  <si>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</si>
  <si>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</si>
  <si>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</si>
  <si>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</si>
  <si>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</si>
  <si>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</si>
  <si>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</si>
  <si>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</si>
  <si>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</si>
  <si>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</si>
  <si>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</si>
  <si>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</si>
  <si>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</si>
  <si>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</si>
  <si>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</si>
  <si>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</si>
  <si>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</si>
  <si>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</si>
  <si>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</si>
  <si>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</si>
  <si>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</si>
  <si>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</si>
  <si>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</si>
  <si>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</si>
  <si>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</si>
  <si>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</si>
  <si>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</si>
  <si>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</si>
  <si>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</si>
  <si>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</si>
  <si>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</si>
  <si>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</si>
  <si>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</si>
  <si>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</si>
  <si>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</si>
  <si>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</si>
  <si>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</si>
  <si>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</si>
  <si>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</si>
  <si>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</si>
  <si>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</si>
  <si>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</si>
  <si>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</si>
  <si>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</si>
  <si>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</si>
  <si>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</si>
  <si>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</si>
  <si>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</si>
  <si>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</si>
  <si>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</si>
  <si>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</si>
  <si>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</si>
  <si>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</si>
  <si>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</si>
  <si>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</si>
  <si>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</si>
  <si>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</si>
  <si>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</si>
  <si>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</si>
  <si>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</si>
  <si>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</si>
  <si>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</si>
  <si>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</si>
  <si>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</si>
  <si>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</si>
  <si>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</si>
  <si>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</si>
  <si>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</si>
  <si>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</si>
  <si>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</si>
  <si>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</si>
  <si>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</si>
  <si>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</si>
  <si>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</si>
  <si>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</si>
  <si>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</si>
  <si>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</si>
  <si>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</si>
  <si>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</si>
  <si>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</si>
  <si>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</si>
  <si>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</si>
  <si>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</si>
  <si>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</si>
  <si>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</si>
  <si>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</si>
  <si>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</si>
  <si>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</si>
  <si>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</si>
  <si>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</si>
  <si>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</si>
  <si>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</si>
  <si>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</si>
  <si>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</si>
  <si>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</si>
  <si>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</si>
  <si>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</si>
  <si>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</si>
  <si>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</si>
  <si>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</si>
  <si>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</si>
  <si>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</si>
  <si>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</si>
  <si>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</si>
  <si>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</si>
  <si>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</si>
  <si>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</si>
  <si>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</si>
  <si>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</si>
  <si>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</si>
  <si>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</si>
  <si>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</si>
  <si>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</si>
  <si>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</si>
  <si>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</si>
  <si>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</si>
  <si>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</si>
  <si>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</si>
  <si>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</si>
  <si>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</si>
  <si>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</si>
  <si>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</si>
  <si>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</si>
  <si>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</si>
  <si>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</si>
  <si>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</si>
  <si>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</si>
  <si>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</si>
  <si>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</si>
  <si>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</si>
  <si>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</si>
  <si>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</si>
  <si>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</si>
  <si>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</si>
  <si>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</si>
  <si>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</si>
  <si>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</si>
  <si>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</si>
  <si>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</si>
  <si>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</si>
  <si>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</si>
  <si>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</si>
  <si>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</si>
  <si>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</si>
  <si>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</si>
  <si>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</si>
  <si>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</si>
  <si>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</si>
  <si>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</si>
  <si>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</si>
  <si>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</si>
  <si>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</si>
  <si>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</si>
  <si>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</si>
  <si>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</si>
  <si>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</si>
  <si>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</si>
  <si>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</si>
  <si>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</si>
  <si>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</si>
  <si>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</si>
  <si>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</si>
  <si>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</si>
  <si>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</si>
  <si>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</si>
  <si>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</si>
  <si>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</si>
  <si>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</si>
  <si>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</si>
  <si>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</si>
  <si>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</si>
  <si>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</si>
  <si>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</si>
  <si>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</si>
  <si>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</si>
  <si>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</si>
  <si>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</si>
  <si>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</si>
  <si>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</si>
  <si>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</si>
  <si>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</si>
  <si>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</si>
  <si>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</si>
  <si>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</si>
  <si>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</si>
  <si>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</si>
  <si>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</si>
  <si>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</si>
  <si>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</si>
  <si>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</si>
  <si>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</si>
  <si>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</si>
  <si>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</si>
  <si>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</si>
  <si>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</si>
  <si>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</si>
  <si>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</si>
  <si>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</si>
  <si>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</si>
  <si>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</si>
  <si>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</si>
  <si>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</si>
  <si>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</si>
  <si>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</si>
  <si>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</si>
  <si>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</si>
  <si>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</si>
  <si>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</si>
  <si>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</si>
  <si>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</si>
  <si>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</si>
  <si>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</si>
  <si>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</si>
  <si>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</si>
  <si>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</si>
  <si>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</si>
  <si>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</si>
  <si>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</si>
  <si>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</si>
  <si>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</si>
  <si>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</si>
  <si>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</si>
  <si>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</si>
  <si>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</si>
  <si>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</si>
  <si>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</si>
  <si>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</si>
  <si>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</si>
  <si>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</si>
  <si>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</si>
  <si>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</si>
  <si>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</si>
  <si>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</si>
  <si>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</si>
  <si>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</si>
  <si>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</si>
  <si>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</si>
  <si>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</si>
  <si>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</si>
  <si>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</si>
  <si>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</si>
  <si>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</si>
  <si>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</si>
  <si>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</si>
  <si>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</si>
  <si>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</si>
  <si>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</si>
  <si>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</si>
  <si>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</si>
  <si>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</si>
  <si>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</si>
  <si>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</si>
  <si>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</si>
  <si>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</si>
  <si>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</si>
  <si>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</si>
  <si>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</si>
  <si>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</si>
  <si>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</si>
  <si>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</si>
  <si>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</si>
  <si>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</si>
  <si>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</si>
  <si>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</si>
  <si>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</si>
  <si>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</si>
  <si>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</si>
  <si>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</si>
  <si>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</si>
  <si>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</si>
  <si>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</si>
  <si>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</si>
  <si>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</si>
  <si>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</si>
  <si>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</si>
  <si>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</si>
  <si>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</si>
  <si>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</si>
  <si>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</si>
  <si>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</si>
  <si>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</si>
  <si>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</si>
  <si>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</si>
  <si>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</si>
  <si>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</si>
  <si>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</si>
  <si>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</si>
  <si>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</si>
  <si>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</si>
  <si>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</si>
  <si>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</si>
  <si>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</si>
  <si>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</si>
  <si>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</si>
  <si>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</si>
  <si>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</si>
  <si>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</si>
  <si>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</si>
  <si>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</si>
  <si>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</si>
  <si>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</si>
  <si>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</si>
  <si>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</si>
  <si>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</si>
  <si>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</si>
  <si>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</si>
  <si>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</si>
  <si>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</si>
  <si>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</si>
  <si>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</si>
  <si>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</si>
  <si>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</si>
  <si>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</si>
  <si>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</si>
  <si>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</si>
  <si>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</si>
  <si>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</si>
  <si>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</si>
  <si>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</si>
  <si>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</si>
  <si>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</si>
  <si>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</si>
  <si>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</si>
  <si>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</si>
  <si>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</si>
  <si>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</si>
  <si>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</si>
  <si>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</si>
  <si>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</si>
  <si>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</si>
  <si>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</si>
  <si>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</si>
  <si>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</si>
  <si>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</si>
  <si>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</si>
  <si>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</si>
  <si>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</si>
  <si>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</si>
  <si>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</si>
  <si>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</si>
  <si>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</si>
  <si>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</si>
  <si>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</si>
  <si>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</si>
  <si>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</si>
  <si>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</si>
  <si>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</si>
  <si>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</si>
  <si>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</si>
  <si>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</si>
  <si>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</si>
  <si>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</si>
  <si>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</si>
  <si>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</si>
  <si>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</si>
  <si>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</si>
  <si>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</si>
  <si>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</si>
  <si>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</si>
  <si>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</si>
  <si>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</si>
  <si>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</si>
  <si>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</si>
  <si>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</si>
  <si>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</si>
  <si>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</si>
  <si>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</si>
  <si>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</si>
  <si>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</si>
  <si>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</si>
  <si>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</si>
  <si>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</si>
  <si>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</si>
  <si>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</si>
  <si>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</si>
  <si>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</si>
  <si>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</si>
  <si>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</si>
  <si>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</si>
  <si>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</si>
  <si>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</si>
  <si>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</si>
  <si>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</si>
  <si>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</si>
  <si>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</si>
  <si>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</si>
  <si>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</si>
  <si>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</si>
  <si>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</si>
  <si>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</si>
  <si>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</si>
  <si>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</si>
  <si>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</si>
  <si>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</si>
  <si>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</si>
  <si>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</si>
  <si>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</si>
  <si>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</si>
  <si>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</si>
  <si>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</si>
  <si>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</si>
  <si>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</si>
  <si>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</si>
  <si>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</si>
  <si>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</si>
  <si>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</si>
  <si>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</si>
  <si>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</si>
  <si>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</si>
  <si>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</si>
  <si>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</si>
  <si>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</si>
  <si>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</si>
  <si>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</si>
  <si>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</si>
  <si>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</si>
  <si>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</si>
  <si>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</si>
  <si>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</si>
  <si>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</si>
  <si>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</si>
  <si>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</si>
  <si>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</si>
  <si>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</si>
  <si>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</si>
  <si>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</si>
  <si>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</si>
  <si>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</si>
  <si>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</si>
  <si>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</si>
  <si>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</si>
  <si>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</si>
  <si>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</si>
  <si>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</si>
  <si>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</si>
  <si>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</si>
  <si>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</si>
  <si>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</si>
  <si>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</si>
  <si>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</si>
  <si>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</si>
  <si>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</si>
  <si>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</si>
  <si>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</si>
  <si>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</si>
  <si>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</si>
  <si>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</si>
  <si>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</si>
  <si>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</si>
  <si>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</si>
  <si>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</si>
  <si>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</si>
  <si>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</si>
  <si>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</si>
  <si>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</si>
  <si>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</si>
  <si>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</si>
  <si>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</si>
  <si>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</si>
  <si>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</si>
  <si>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</si>
  <si>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</si>
  <si>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</si>
  <si>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</si>
  <si>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</si>
  <si>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</si>
  <si>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</si>
  <si>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</si>
  <si>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</si>
  <si>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</si>
  <si>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</si>
  <si>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</si>
  <si>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</si>
  <si>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</si>
  <si>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</si>
  <si>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</si>
  <si>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</si>
  <si>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</si>
  <si>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</si>
  <si>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</si>
  <si>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</si>
  <si>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</si>
  <si>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</si>
  <si>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</si>
  <si>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</si>
  <si>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</si>
  <si>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</si>
  <si>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</si>
  <si>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</si>
  <si>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</si>
  <si>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</si>
  <si>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</si>
  <si>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</si>
  <si>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</si>
  <si>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</si>
  <si>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</si>
  <si>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</si>
  <si>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</si>
  <si>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</si>
  <si>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</si>
  <si>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</si>
  <si>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</si>
  <si>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</si>
  <si>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</si>
  <si>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</si>
  <si>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</si>
  <si>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</si>
  <si>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</si>
  <si>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</si>
  <si>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</si>
  <si>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</si>
  <si>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</si>
  <si>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</si>
  <si>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</si>
  <si>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</si>
  <si>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</si>
  <si>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</si>
  <si>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</si>
  <si>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</si>
  <si>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</si>
  <si>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</si>
  <si>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</si>
  <si>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</si>
  <si>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</si>
  <si>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</si>
  <si>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</si>
  <si>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</si>
  <si>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</si>
  <si>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</si>
  <si>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</si>
  <si>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</si>
  <si>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</si>
  <si>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</si>
  <si>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</si>
  <si>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</si>
  <si>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</si>
  <si>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</si>
  <si>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</si>
  <si>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</si>
  <si>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</si>
  <si>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</si>
  <si>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</si>
  <si>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</si>
  <si>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</si>
  <si>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</si>
  <si>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</si>
  <si>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</si>
  <si>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</si>
  <si>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</si>
  <si>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</si>
  <si>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</si>
  <si>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</si>
  <si>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</si>
  <si>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</si>
  <si>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</si>
  <si>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</si>
  <si>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</si>
  <si>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</si>
  <si>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</si>
  <si>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</si>
  <si>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</si>
  <si>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</si>
  <si>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</si>
  <si>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</si>
  <si>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</si>
  <si>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</si>
  <si>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</si>
  <si>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</si>
  <si>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</si>
  <si>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</si>
  <si>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</si>
  <si>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</si>
  <si>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</si>
  <si>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</si>
  <si>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</si>
  <si>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</si>
  <si>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</si>
  <si>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</si>
  <si>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</si>
  <si>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</si>
  <si>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</si>
  <si>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</si>
  <si>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</si>
  <si>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</si>
  <si>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</si>
  <si>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</si>
  <si>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</si>
  <si>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</si>
  <si>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</si>
  <si>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</si>
  <si>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</si>
  <si>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</si>
  <si>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</si>
  <si>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</si>
  <si>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</si>
  <si>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</si>
  <si>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</si>
  <si>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</si>
  <si>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</si>
  <si>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</si>
  <si>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</si>
  <si>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</si>
  <si>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</si>
  <si>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</si>
  <si>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</si>
  <si>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</si>
  <si>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</si>
  <si>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</si>
  <si>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</si>
  <si>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</si>
  <si>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</si>
  <si>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</si>
  <si>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</si>
  <si>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</si>
  <si>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</si>
  <si>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</si>
  <si>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</si>
  <si>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</si>
  <si>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</si>
  <si>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</si>
  <si>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</si>
  <si>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</si>
  <si>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</si>
  <si>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</si>
  <si>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</si>
  <si>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</si>
  <si>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</si>
  <si>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</si>
  <si>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</si>
  <si>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</si>
  <si>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</si>
  <si>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</si>
  <si>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</si>
  <si>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</si>
  <si>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</si>
  <si>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</si>
  <si>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</si>
  <si>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</si>
  <si>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</si>
  <si>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</si>
  <si>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</si>
  <si>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</si>
  <si>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</si>
  <si>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</si>
  <si>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</si>
  <si>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</si>
  <si>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</si>
  <si>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</si>
  <si>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</si>
  <si>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</si>
  <si>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</si>
  <si>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</si>
  <si>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</si>
  <si>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</si>
  <si>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</si>
  <si>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</si>
  <si>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</si>
  <si>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</si>
  <si>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</si>
  <si>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</si>
  <si>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</si>
  <si>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</si>
  <si>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</si>
  <si>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</si>
  <si>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</si>
  <si>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</si>
  <si>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</si>
  <si>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</si>
  <si>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</si>
  <si>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</si>
  <si>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</si>
  <si>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</si>
  <si>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</si>
  <si>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</si>
  <si>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</si>
  <si>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</si>
  <si>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</si>
  <si>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</si>
  <si>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</si>
  <si>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</si>
  <si>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</si>
  <si>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</si>
  <si>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</si>
  <si>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</si>
  <si>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</si>
  <si>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</si>
  <si>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</si>
  <si>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</si>
  <si>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</si>
  <si>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</si>
  <si>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</si>
  <si>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</si>
  <si>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</si>
  <si>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</si>
  <si>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</si>
  <si>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</si>
  <si>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</si>
  <si>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</si>
  <si>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</si>
  <si>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</si>
  <si>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</si>
  <si>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</si>
  <si>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</si>
  <si>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</si>
  <si>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</si>
  <si>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</si>
  <si>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</si>
  <si>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</si>
  <si>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</si>
  <si>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</si>
  <si>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</si>
  <si>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</si>
  <si>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</si>
  <si>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</si>
  <si>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</si>
  <si>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</si>
  <si>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</si>
  <si>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</si>
  <si>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</si>
  <si>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</si>
  <si>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</si>
  <si>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</si>
  <si>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</si>
  <si>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</si>
  <si>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</si>
  <si>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</si>
  <si>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</si>
  <si>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</si>
  <si>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</si>
  <si>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</si>
  <si>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</si>
  <si>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</si>
  <si>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</si>
  <si>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</si>
  <si>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</si>
  <si>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</si>
  <si>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</si>
  <si>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</si>
  <si>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</si>
  <si>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</si>
  <si>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</si>
  <si>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</si>
  <si>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</si>
  <si>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</si>
  <si>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</si>
  <si>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</si>
  <si>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</si>
  <si>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</si>
  <si>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</si>
  <si>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</si>
  <si>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</si>
  <si>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</si>
  <si>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</si>
  <si>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</si>
  <si>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</si>
  <si>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</si>
  <si>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</si>
  <si>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</si>
  <si>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</si>
  <si>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</si>
  <si>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</si>
  <si>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</si>
  <si>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</si>
  <si>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</si>
  <si>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</si>
  <si>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</si>
  <si>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</si>
  <si>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</si>
  <si>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</si>
  <si>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</si>
  <si>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</si>
  <si>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</si>
  <si>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</si>
  <si>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</si>
  <si>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</si>
  <si>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</si>
  <si>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</si>
  <si>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</si>
  <si>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</si>
  <si>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</si>
  <si>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</si>
  <si>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</si>
  <si>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</si>
  <si>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</si>
  <si>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</si>
  <si>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</si>
  <si>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</si>
  <si>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</si>
  <si>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</si>
  <si>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</si>
  <si>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</si>
  <si>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</si>
  <si>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</si>
  <si>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</si>
  <si>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</si>
  <si>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</si>
  <si>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</si>
  <si>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</si>
  <si>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</si>
  <si>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</si>
  <si>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</si>
  <si>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</si>
  <si>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</si>
  <si>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</si>
  <si>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</si>
  <si>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</si>
  <si>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</si>
  <si>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</si>
  <si>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</si>
  <si>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</si>
  <si>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</si>
  <si>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</si>
  <si>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</si>
  <si>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</si>
  <si>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</si>
  <si>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</si>
  <si>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</si>
  <si>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</si>
  <si>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</si>
  <si>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</si>
  <si>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</si>
  <si>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</si>
  <si>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</si>
  <si>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</si>
  <si>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</si>
  <si>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</si>
  <si>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</si>
  <si>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</si>
  <si>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</si>
  <si>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</si>
  <si>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</si>
  <si>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</si>
  <si>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</si>
  <si>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</si>
  <si>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</si>
  <si>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</si>
  <si>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</si>
  <si>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</si>
  <si>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</si>
  <si>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</si>
  <si>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</si>
  <si>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</si>
  <si>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</si>
  <si>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</si>
  <si>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</si>
  <si>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</si>
  <si>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</si>
  <si>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</si>
  <si>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</si>
  <si>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</si>
  <si>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</si>
  <si>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</si>
  <si>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</si>
  <si>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</si>
  <si>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</si>
  <si>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</si>
  <si>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</si>
  <si>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</si>
  <si>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</si>
  <si>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</si>
  <si>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</si>
  <si>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</si>
  <si>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</si>
  <si>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</si>
  <si>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</si>
  <si>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</si>
  <si>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</si>
  <si>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</si>
  <si>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</si>
  <si>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</si>
  <si>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</si>
  <si>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</si>
  <si>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</si>
  <si>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</si>
  <si>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</si>
  <si>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</si>
  <si>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</si>
  <si>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</si>
  <si>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</si>
  <si>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</si>
  <si>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</si>
  <si>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</si>
  <si>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</si>
  <si>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</si>
  <si>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</si>
  <si>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</si>
  <si>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</si>
  <si>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</si>
  <si>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</si>
  <si>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</si>
  <si>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</si>
  <si>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</si>
  <si>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</si>
  <si>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</si>
  <si>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</si>
  <si>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</si>
  <si>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</si>
  <si>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</si>
  <si>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</si>
  <si>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</si>
  <si>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</si>
  <si>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</si>
  <si>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</si>
  <si>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</si>
  <si>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</si>
  <si>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</si>
  <si>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</si>
  <si>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</si>
  <si>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</si>
  <si>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</si>
  <si>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</si>
  <si>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</si>
  <si>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</si>
  <si>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</si>
  <si>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</si>
  <si>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</si>
  <si>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</si>
  <si>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</si>
  <si>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</si>
  <si>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</si>
  <si>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</si>
  <si>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</si>
  <si>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</si>
  <si>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</si>
  <si>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</si>
  <si>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</si>
  <si>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</si>
  <si>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</si>
  <si>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</si>
  <si>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</si>
  <si>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</si>
  <si>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</si>
  <si>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</si>
  <si>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</si>
  <si>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</si>
  <si>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</si>
  <si>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</si>
  <si>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</si>
  <si>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</si>
  <si>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</si>
  <si>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</si>
  <si>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</si>
  <si>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</si>
  <si>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</si>
  <si>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</si>
  <si>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</si>
  <si>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</si>
  <si>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</si>
  <si>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</si>
  <si>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</si>
  <si>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</si>
  <si>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</si>
  <si>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</si>
  <si>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</si>
  <si>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</si>
  <si>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</si>
  <si>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</si>
  <si>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</si>
  <si>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</si>
  <si>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</si>
  <si>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</si>
  <si>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</si>
  <si>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</si>
  <si>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</si>
  <si>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</si>
  <si>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</si>
  <si>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</si>
  <si>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</si>
  <si>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</si>
  <si>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</si>
  <si>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</si>
  <si>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</si>
  <si>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</si>
  <si>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</si>
  <si>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</si>
  <si>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</si>
  <si>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</si>
  <si>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</si>
  <si>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</si>
  <si>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</si>
  <si>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</si>
  <si>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</si>
  <si>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</si>
  <si>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</si>
  <si>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</si>
  <si>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</si>
  <si>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</si>
  <si>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</si>
  <si>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</si>
  <si>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</si>
  <si>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</si>
  <si>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</si>
  <si>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</si>
  <si>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</si>
  <si>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</si>
  <si>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</si>
  <si>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</si>
  <si>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</si>
  <si>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</si>
  <si>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</si>
  <si>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</si>
  <si>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</si>
  <si>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</si>
  <si>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</si>
  <si>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</si>
  <si>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</si>
  <si>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</si>
  <si>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</si>
  <si>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</si>
  <si>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</si>
  <si>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</si>
  <si>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</si>
  <si>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</si>
  <si>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</si>
  <si>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</si>
  <si>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</si>
  <si>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</si>
  <si>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</si>
  <si>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</si>
  <si>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</si>
  <si>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</si>
  <si>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</si>
  <si>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</si>
  <si>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</si>
  <si>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</si>
  <si>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</si>
  <si>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</si>
  <si>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</si>
  <si>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</si>
  <si>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</si>
  <si>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</si>
  <si>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</si>
  <si>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</si>
  <si>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</si>
  <si>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</si>
  <si>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</si>
  <si>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</si>
  <si>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</si>
  <si>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</si>
  <si>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</si>
  <si>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</si>
  <si>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</si>
  <si>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</si>
  <si>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</si>
  <si>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</si>
  <si>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</si>
  <si>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</si>
  <si>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</si>
  <si>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</si>
  <si>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</si>
  <si>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</si>
  <si>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</si>
  <si>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</si>
  <si>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</si>
  <si>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</si>
  <si>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</si>
  <si>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</si>
  <si>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</si>
  <si>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</si>
  <si>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</si>
  <si>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</si>
  <si>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</si>
  <si>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</si>
  <si>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</si>
  <si>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</si>
  <si>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</si>
  <si>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</si>
  <si>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</si>
  <si>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</si>
  <si>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</si>
  <si>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</si>
  <si>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</si>
  <si>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</si>
  <si>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</si>
  <si>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</si>
  <si>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</si>
  <si>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</si>
  <si>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</si>
  <si>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</si>
  <si>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</si>
  <si>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</si>
  <si>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</si>
  <si>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</si>
  <si>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</si>
  <si>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</si>
  <si>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</si>
  <si>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</si>
  <si>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</si>
  <si>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</si>
  <si>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</si>
  <si>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</si>
  <si>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</si>
  <si>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</si>
  <si>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</si>
  <si>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</si>
  <si>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</si>
  <si>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</si>
  <si>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</si>
  <si>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</si>
  <si>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</si>
  <si>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</si>
  <si>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</si>
  <si>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</si>
  <si>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</si>
  <si>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</si>
  <si>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</si>
  <si>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</si>
  <si>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</si>
  <si>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</si>
  <si>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</si>
  <si>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</si>
  <si>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</si>
  <si>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</si>
  <si>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</si>
  <si>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</si>
  <si>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</si>
  <si>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</si>
  <si>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</si>
  <si>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</si>
  <si>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</si>
  <si>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</si>
  <si>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</si>
  <si>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</si>
  <si>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</si>
  <si>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</si>
  <si>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</si>
  <si>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</si>
  <si>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</si>
  <si>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</si>
  <si>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</si>
  <si>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</si>
  <si>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</si>
  <si>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</si>
  <si>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</si>
  <si>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</si>
  <si>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</si>
  <si>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</si>
  <si>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</si>
  <si>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</si>
  <si>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</si>
  <si>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</si>
  <si>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</si>
  <si>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</si>
  <si>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</si>
  <si>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</si>
  <si>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</si>
  <si>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</si>
  <si>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</si>
  <si>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</si>
  <si>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</si>
  <si>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</si>
  <si>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</si>
  <si>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</si>
  <si>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</si>
  <si>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</si>
  <si>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</si>
  <si>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</si>
  <si>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</si>
  <si>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</si>
  <si>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</si>
  <si>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</si>
  <si>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</si>
  <si>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</si>
  <si>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</si>
  <si>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</si>
  <si>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</si>
  <si>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</si>
  <si>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</si>
  <si>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</si>
  <si>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</si>
  <si>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</si>
  <si>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</si>
  <si>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</si>
  <si>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</si>
  <si>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</si>
  <si>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</si>
  <si>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</si>
  <si>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</si>
  <si>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</si>
  <si>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</si>
  <si>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</si>
  <si>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</si>
  <si>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</si>
  <si>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</si>
  <si>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</si>
  <si>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</si>
  <si>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</si>
  <si>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</si>
  <si>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</si>
  <si>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</si>
  <si>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</si>
  <si>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</si>
  <si>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</si>
  <si>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</si>
  <si>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</si>
  <si>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</si>
  <si>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</si>
  <si>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</si>
  <si>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</si>
  <si>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</si>
  <si>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</si>
  <si>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</si>
  <si>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</si>
  <si>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</si>
  <si>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</si>
  <si>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</si>
  <si>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</si>
  <si>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</si>
  <si>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</si>
  <si>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</si>
  <si>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</si>
  <si>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</si>
  <si>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</si>
  <si>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</si>
  <si>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</si>
  <si>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</si>
  <si>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</si>
  <si>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</si>
  <si>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</si>
  <si>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</si>
  <si>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</si>
  <si>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</si>
  <si>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</si>
  <si>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</si>
  <si>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</si>
  <si>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</si>
  <si>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</si>
  <si>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</si>
  <si>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</si>
  <si>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</si>
  <si>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</si>
  <si>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</si>
  <si>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</si>
  <si>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</si>
  <si>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</si>
  <si>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</si>
  <si>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</si>
  <si>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</si>
  <si>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</si>
  <si>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</si>
  <si>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</si>
  <si>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</si>
  <si>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</si>
  <si>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</si>
  <si>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</si>
  <si>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</si>
  <si>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</si>
  <si>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</si>
  <si>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</si>
  <si>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</si>
  <si>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</si>
  <si>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</si>
  <si>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</si>
  <si>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</si>
  <si>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</si>
  <si>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</si>
  <si>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</si>
  <si>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</si>
  <si>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</si>
  <si>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</si>
  <si>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</si>
  <si>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</si>
  <si>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</si>
  <si>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</si>
  <si>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</si>
  <si>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</si>
  <si>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</si>
  <si>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</si>
  <si>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</si>
  <si>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</si>
  <si>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</si>
  <si>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</si>
  <si>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</si>
  <si>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</si>
  <si>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</si>
  <si>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</si>
  <si>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</si>
  <si>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</si>
  <si>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</si>
  <si>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</si>
  <si>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</si>
  <si>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</si>
  <si>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</si>
  <si>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</si>
  <si>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</si>
  <si>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</si>
  <si>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</si>
  <si>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</si>
  <si>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</si>
  <si>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</si>
  <si>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</si>
  <si>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</si>
  <si>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</si>
  <si>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</si>
  <si>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</si>
  <si>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</si>
  <si>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</si>
  <si>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</si>
  <si>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</si>
  <si>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</si>
  <si>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</si>
  <si>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</si>
  <si>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</si>
  <si>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</si>
  <si>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</si>
  <si>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</si>
  <si>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</si>
  <si>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</si>
  <si>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</si>
  <si>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</si>
  <si>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</si>
  <si>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</si>
  <si>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</si>
  <si>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</si>
  <si>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</si>
  <si>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</si>
  <si>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</si>
  <si>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</si>
  <si>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</si>
  <si>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</si>
  <si>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</si>
  <si>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</si>
  <si>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</si>
  <si>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</si>
  <si>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</si>
  <si>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</si>
  <si>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</si>
  <si>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</si>
  <si>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</si>
  <si>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</si>
  <si>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</si>
  <si>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</si>
  <si>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</si>
  <si>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</si>
  <si>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</si>
  <si>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</si>
  <si>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</si>
  <si>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</si>
  <si>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</si>
  <si>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</si>
  <si>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</si>
  <si>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</si>
  <si>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</si>
  <si>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</si>
  <si>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</si>
  <si>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</si>
  <si>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</si>
  <si>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</si>
  <si>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</si>
  <si>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</si>
  <si>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</si>
  <si>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</si>
  <si>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</si>
  <si>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</si>
  <si>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</si>
  <si>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</si>
  <si>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</si>
  <si>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</si>
  <si>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</si>
  <si>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</si>
  <si>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</si>
  <si>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</si>
  <si>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</si>
  <si>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</si>
  <si>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</si>
  <si>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</si>
  <si>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</si>
  <si>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</si>
  <si>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</si>
  <si>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</si>
  <si>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</si>
  <si>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</si>
  <si>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</si>
  <si>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</si>
  <si>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</si>
  <si>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</si>
  <si>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</si>
  <si>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</si>
  <si>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</si>
  <si>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</si>
  <si>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</si>
  <si>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</si>
  <si>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</si>
  <si>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</si>
  <si>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</si>
  <si>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</si>
  <si>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</si>
  <si>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</si>
  <si>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</si>
  <si>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</si>
  <si>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</si>
  <si>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</si>
  <si>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</si>
  <si>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</si>
  <si>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</si>
  <si>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</si>
  <si>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</si>
  <si>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</si>
  <si>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</si>
  <si>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</si>
  <si>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</si>
  <si>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</si>
  <si>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</si>
  <si>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</si>
  <si>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</si>
  <si>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</si>
  <si>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</si>
  <si>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</si>
  <si>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</si>
  <si>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</si>
  <si>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</si>
  <si>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</si>
  <si>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</si>
  <si>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</si>
  <si>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</si>
  <si>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</si>
  <si>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</si>
  <si>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</si>
  <si>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</si>
  <si>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</si>
  <si>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</si>
  <si>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</si>
  <si>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</si>
  <si>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</si>
  <si>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</si>
  <si>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</si>
  <si>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</si>
  <si>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</si>
  <si>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</si>
  <si>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</si>
  <si>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</si>
  <si>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</si>
  <si>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</si>
  <si>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</si>
  <si>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</si>
  <si>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</si>
  <si>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</si>
  <si>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</si>
  <si>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</si>
  <si>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</si>
  <si>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</si>
  <si>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</si>
  <si>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</si>
  <si>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</si>
  <si>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</si>
  <si>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</si>
  <si>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</si>
  <si>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</si>
  <si>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</si>
  <si>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</si>
  <si>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</si>
  <si>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</si>
  <si>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</si>
  <si>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</si>
  <si>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</si>
  <si>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</si>
  <si>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</si>
  <si>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</si>
  <si>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</si>
  <si>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</si>
  <si>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</si>
  <si>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</si>
  <si>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</si>
  <si>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</si>
  <si>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</si>
  <si>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</si>
  <si>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</si>
  <si>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</si>
  <si>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</si>
  <si>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</si>
  <si>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</si>
  <si>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</si>
  <si>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</si>
  <si>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</si>
  <si>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</si>
  <si>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</si>
  <si>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</si>
  <si>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</si>
  <si>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</si>
  <si>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</si>
  <si>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</si>
  <si>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</si>
  <si>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</si>
  <si>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</si>
  <si>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</si>
  <si>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</si>
  <si>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</si>
  <si>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</si>
  <si>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</si>
  <si>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</si>
  <si>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</si>
  <si>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</si>
  <si>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</si>
  <si>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</si>
  <si>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</si>
  <si>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</si>
  <si>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</si>
  <si>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</si>
  <si>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</si>
  <si>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</si>
  <si>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</si>
  <si>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</si>
  <si>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</si>
  <si>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</si>
  <si>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</si>
  <si>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</si>
  <si>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</si>
  <si>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</si>
  <si>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</si>
  <si>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</si>
  <si>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</si>
  <si>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</si>
  <si>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</si>
  <si>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</si>
  <si>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</si>
  <si>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</si>
  <si>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</si>
  <si>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</si>
  <si>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</si>
  <si>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</si>
  <si>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</si>
  <si>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</si>
  <si>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</si>
  <si>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</si>
  <si>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</si>
  <si>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</si>
  <si>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</si>
  <si>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</si>
  <si>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</si>
  <si>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</si>
  <si>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</si>
  <si>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</si>
  <si>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</si>
  <si>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</si>
  <si>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</si>
  <si>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</si>
  <si>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</si>
  <si>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</si>
  <si>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</si>
  <si>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</si>
  <si>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</si>
  <si>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</si>
  <si>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</si>
  <si>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</si>
  <si>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</si>
  <si>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</si>
  <si>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</si>
  <si>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</si>
  <si>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</si>
  <si>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</si>
  <si>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</si>
  <si>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</si>
  <si>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</si>
  <si>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</si>
  <si>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</si>
  <si>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</si>
  <si>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</si>
  <si>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</si>
  <si>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</si>
  <si>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</si>
  <si>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</si>
  <si>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</si>
  <si>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</si>
  <si>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</si>
  <si>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</si>
  <si>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</si>
  <si>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</si>
  <si>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</si>
  <si>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</si>
  <si>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</si>
  <si>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</si>
  <si>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</si>
  <si>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</si>
  <si>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</si>
  <si>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</si>
  <si>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</si>
  <si>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</si>
  <si>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</si>
  <si>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</si>
  <si>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</si>
  <si>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</si>
  <si>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</si>
  <si>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</si>
  <si>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</si>
  <si>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</si>
  <si>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</si>
  <si>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</si>
  <si>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</si>
  <si>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</si>
  <si>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</si>
  <si>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</si>
  <si>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</si>
  <si>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</si>
  <si>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</si>
  <si>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</si>
  <si>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</si>
  <si>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</si>
  <si>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</si>
  <si>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</si>
  <si>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</si>
  <si>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</si>
  <si>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</si>
  <si>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</si>
  <si>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</si>
  <si>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</si>
  <si>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</si>
  <si>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</si>
  <si>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</si>
  <si>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</si>
  <si>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</si>
  <si>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</si>
  <si>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</si>
  <si>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</si>
  <si>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</si>
  <si>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</si>
  <si>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</si>
  <si>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</si>
  <si>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</si>
  <si>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</si>
  <si>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</si>
  <si>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</si>
  <si>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</si>
  <si>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</si>
  <si>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</si>
  <si>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</si>
  <si>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</si>
  <si>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</si>
  <si>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</si>
  <si>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</si>
  <si>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</si>
  <si>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</si>
  <si>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</si>
  <si>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</si>
  <si>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</si>
  <si>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</si>
  <si>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</si>
  <si>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</si>
  <si>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</si>
  <si>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</si>
  <si>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</si>
  <si>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</si>
  <si>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</si>
  <si>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</si>
  <si>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</si>
  <si>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</si>
  <si>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</si>
  <si>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</si>
  <si>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</si>
  <si>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</si>
  <si>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</si>
  <si>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</si>
  <si>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</si>
  <si>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</si>
  <si>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</si>
  <si>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</si>
  <si>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</si>
  <si>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</si>
  <si>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</si>
  <si>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</si>
  <si>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</si>
  <si>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</si>
  <si>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</si>
  <si>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</si>
  <si>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</si>
  <si>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</si>
  <si>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</si>
  <si>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</si>
  <si>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</si>
  <si>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</si>
  <si>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</si>
  <si>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</si>
  <si>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</si>
  <si>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</si>
  <si>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</si>
  <si>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</si>
  <si>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</si>
  <si>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</si>
  <si>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</si>
  <si>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</si>
  <si>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</si>
  <si>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</si>
  <si>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</si>
  <si>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</si>
  <si>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</si>
  <si>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</si>
  <si>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</si>
  <si>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</si>
  <si>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</si>
  <si>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</si>
  <si>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</si>
  <si>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</si>
  <si>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</si>
  <si>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</si>
  <si>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</si>
  <si>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</si>
  <si>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</si>
  <si>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</si>
  <si>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</si>
  <si>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</si>
  <si>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</si>
  <si>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</si>
  <si>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</si>
  <si>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</si>
  <si>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</si>
  <si>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</si>
  <si>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</si>
  <si>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</si>
  <si>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</si>
  <si>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</si>
  <si>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</si>
  <si>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</si>
  <si>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</si>
  <si>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</si>
  <si>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</si>
  <si>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</si>
  <si>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</si>
  <si>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</si>
  <si>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</si>
  <si>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</si>
  <si>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</si>
  <si>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</si>
  <si>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</si>
  <si>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</si>
  <si>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</si>
  <si>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</si>
  <si>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</si>
  <si>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</si>
  <si>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</si>
  <si>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</si>
  <si>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</si>
  <si>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</si>
  <si>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</si>
  <si>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</si>
  <si>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</si>
  <si>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</si>
  <si>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</si>
  <si>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</si>
  <si>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</si>
  <si>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</si>
  <si>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</si>
  <si>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</si>
  <si>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</si>
  <si>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</si>
  <si>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</si>
  <si>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</si>
  <si>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</si>
  <si>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</si>
  <si>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</si>
  <si>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</si>
  <si>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</si>
  <si>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</si>
  <si>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</si>
  <si>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</si>
  <si>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</si>
  <si>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</si>
  <si>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</si>
  <si>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</si>
  <si>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</si>
  <si>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</si>
  <si>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</si>
  <si>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</si>
  <si>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</si>
  <si>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</si>
  <si>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</si>
  <si>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</si>
  <si>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</si>
  <si>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</si>
  <si>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</si>
  <si>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</si>
  <si>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</si>
  <si>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</si>
  <si>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</si>
  <si>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</si>
  <si>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</si>
  <si>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</si>
  <si>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</si>
  <si>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</si>
  <si>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</si>
  <si>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</si>
  <si>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</si>
  <si>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</si>
  <si>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</si>
  <si>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</si>
  <si>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</si>
  <si>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</si>
  <si>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</si>
  <si>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</si>
  <si>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</si>
  <si>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</si>
  <si>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</si>
  <si>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</si>
  <si>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</si>
  <si>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</si>
  <si>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</si>
  <si>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</si>
  <si>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</si>
  <si>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</si>
  <si>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</si>
  <si>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</si>
  <si>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</si>
  <si>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</si>
  <si>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</si>
  <si>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</si>
  <si>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</si>
  <si>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</si>
  <si>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</si>
  <si>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</si>
  <si>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</si>
  <si>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</si>
  <si>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</si>
  <si>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</si>
  <si>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</si>
  <si>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</si>
  <si>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</si>
  <si>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</si>
  <si>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</si>
  <si>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</si>
  <si>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</si>
  <si>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</si>
  <si>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</si>
  <si>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</si>
  <si>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</si>
  <si>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</si>
  <si>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</si>
  <si>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</si>
  <si>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</si>
  <si>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</si>
  <si>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</si>
  <si>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</si>
  <si>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</si>
  <si>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</si>
  <si>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</si>
  <si>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</si>
  <si>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</si>
  <si>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</si>
  <si>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</si>
  <si>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</si>
  <si>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</si>
  <si>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</si>
  <si>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</si>
  <si>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</si>
  <si>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</si>
  <si>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</si>
  <si>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</si>
  <si>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</si>
  <si>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</si>
  <si>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</si>
  <si>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</si>
  <si>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</si>
  <si>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</si>
  <si>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</si>
  <si>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</si>
  <si>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</si>
  <si>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</si>
  <si>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</si>
  <si>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</si>
  <si>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</si>
  <si>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</si>
  <si>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</si>
  <si>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</si>
  <si>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</si>
  <si>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</si>
  <si>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</si>
  <si>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</si>
  <si>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</si>
  <si>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</si>
  <si>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</si>
  <si>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</si>
  <si>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</si>
  <si>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</si>
  <si>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</si>
  <si>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</si>
  <si>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</si>
  <si>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</si>
  <si>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</si>
  <si>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</si>
  <si>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</si>
  <si>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</si>
  <si>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</si>
  <si>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</si>
  <si>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</si>
  <si>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</si>
  <si>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</si>
  <si>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</si>
  <si>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</si>
  <si>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</si>
  <si>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</si>
  <si>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</si>
  <si>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</si>
  <si>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</si>
  <si>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</si>
  <si>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</si>
  <si>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</si>
  <si>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</si>
  <si>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</si>
  <si>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</si>
  <si>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</si>
  <si>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</si>
  <si>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</si>
  <si>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</si>
  <si>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</si>
  <si>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</si>
  <si>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</si>
  <si>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</si>
  <si>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</si>
  <si>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</si>
  <si>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</si>
  <si>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</si>
  <si>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</si>
  <si>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</si>
  <si>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</si>
  <si>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</si>
  <si>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</si>
  <si>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</si>
  <si>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</si>
  <si>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</si>
  <si>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</si>
  <si>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</si>
  <si>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</si>
  <si>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</si>
  <si>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</si>
  <si>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</si>
  <si>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</si>
  <si>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</si>
  <si>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</si>
  <si>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</si>
  <si>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</si>
  <si>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</si>
  <si>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</si>
  <si>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</si>
  <si>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</si>
  <si>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</si>
  <si>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</si>
  <si>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</si>
  <si>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</si>
  <si>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</si>
  <si>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</si>
  <si>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</si>
  <si>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</si>
  <si>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</si>
  <si>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</si>
  <si>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</si>
  <si>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</si>
  <si>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</si>
  <si>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</si>
  <si>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</si>
  <si>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</si>
  <si>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</si>
  <si>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</si>
  <si>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</si>
  <si>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</si>
  <si>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</si>
  <si>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</si>
  <si>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</si>
  <si>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</si>
  <si>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</si>
  <si>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</si>
  <si>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</si>
  <si>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</si>
  <si>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</si>
  <si>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</si>
  <si>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</si>
  <si>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</si>
  <si>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</si>
  <si>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</si>
  <si>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</si>
  <si>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</si>
  <si>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</si>
  <si>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</si>
  <si>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</si>
  <si>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</si>
  <si>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</si>
  <si>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</si>
  <si>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</si>
  <si>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</si>
  <si>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</si>
  <si>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</si>
  <si>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</si>
  <si>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</si>
  <si>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</si>
  <si>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</si>
  <si>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</si>
  <si>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</si>
  <si>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</si>
  <si>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</si>
  <si>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</si>
  <si>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</si>
  <si>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</si>
  <si>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</si>
  <si>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</si>
  <si>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</si>
  <si>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</si>
  <si>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</si>
  <si>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</si>
  <si>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</si>
  <si>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</si>
  <si>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</si>
  <si>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</si>
  <si>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</si>
  <si>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</si>
  <si>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</si>
  <si>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</si>
  <si>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</si>
  <si>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</si>
  <si>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</si>
  <si>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</si>
  <si>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</si>
  <si>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</si>
  <si>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</si>
  <si>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</si>
  <si>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</si>
  <si>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</si>
  <si>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</si>
  <si>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</si>
  <si>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</si>
  <si>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</si>
  <si>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</si>
  <si>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</si>
  <si>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</si>
  <si>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</si>
  <si>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</si>
  <si>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</si>
  <si>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</si>
  <si>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</si>
  <si>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</si>
  <si>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</si>
  <si>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</si>
  <si>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</si>
  <si>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</si>
  <si>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</si>
  <si>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</si>
  <si>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</si>
  <si>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</si>
  <si>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</si>
  <si>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</si>
  <si>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</si>
  <si>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</si>
  <si>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</si>
  <si>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</si>
  <si>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</si>
  <si>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</si>
  <si>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</si>
  <si>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</si>
  <si>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</si>
  <si>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</si>
  <si>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</si>
  <si>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</si>
  <si>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</si>
  <si>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</si>
  <si>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</si>
  <si>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</si>
  <si>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</si>
  <si>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</si>
  <si>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</si>
  <si>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</si>
  <si>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</si>
  <si>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</si>
  <si>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</si>
  <si>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</si>
  <si>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</si>
  <si>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</si>
  <si>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</si>
  <si>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</si>
  <si>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</si>
  <si>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</si>
  <si>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</si>
  <si>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</si>
  <si>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</si>
  <si>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</si>
  <si>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</si>
  <si>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</si>
  <si>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</si>
  <si>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</si>
  <si>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</si>
  <si>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</si>
  <si>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</si>
  <si>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</si>
  <si>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</si>
  <si>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</si>
  <si>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</si>
  <si>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</si>
  <si>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</si>
  <si>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</si>
  <si>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</si>
  <si>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</si>
  <si>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</si>
  <si>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</si>
  <si>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</si>
  <si>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</si>
  <si>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</si>
  <si>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</si>
  <si>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</si>
  <si>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</si>
  <si>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</si>
  <si>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</si>
  <si>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</si>
  <si>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</si>
  <si>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</si>
  <si>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</si>
  <si>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</si>
  <si>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</si>
  <si>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</si>
  <si>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</si>
  <si>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</si>
  <si>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</si>
  <si>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</si>
  <si>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</si>
  <si>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</si>
  <si>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</si>
  <si>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</si>
  <si>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</si>
  <si>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</si>
  <si>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</si>
  <si>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</si>
  <si>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</si>
  <si>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</si>
  <si>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</si>
  <si>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</si>
  <si>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</si>
  <si>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</si>
  <si>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</si>
  <si>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</si>
  <si>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</si>
  <si>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</si>
  <si>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</si>
  <si>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</si>
  <si>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</si>
  <si>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</si>
  <si>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</si>
  <si>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</si>
  <si>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</si>
  <si>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</si>
  <si>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</si>
  <si>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</si>
  <si>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</si>
  <si>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</si>
  <si>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</si>
  <si>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</si>
  <si>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</si>
  <si>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</si>
  <si>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</si>
  <si>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</si>
  <si>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</si>
  <si>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</si>
  <si>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</si>
  <si>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</si>
  <si>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</si>
  <si>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</si>
  <si>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</si>
  <si>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</si>
  <si>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</si>
  <si>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</si>
  <si>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</si>
  <si>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</si>
  <si>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</si>
  <si>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</si>
  <si>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</si>
  <si>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</si>
  <si>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</si>
  <si>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</si>
  <si>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</si>
  <si>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</si>
  <si>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</si>
  <si>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</si>
  <si>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</si>
  <si>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</si>
  <si>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</si>
  <si>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</si>
  <si>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</si>
  <si>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</si>
  <si>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</si>
  <si>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</si>
  <si>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</si>
  <si>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</si>
  <si>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</si>
  <si>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</si>
  <si>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</si>
  <si>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</si>
  <si>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</si>
  <si>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</si>
  <si>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</si>
  <si>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</si>
  <si>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</si>
  <si>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</si>
  <si>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</si>
  <si>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</si>
  <si>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</si>
  <si>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</si>
  <si>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</si>
  <si>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</si>
  <si>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</si>
  <si>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</si>
  <si>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</si>
  <si>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</si>
  <si>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</si>
  <si>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</si>
  <si>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</si>
  <si>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</si>
  <si>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</si>
  <si>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</si>
  <si>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</si>
  <si>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</si>
  <si>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</si>
  <si>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</si>
  <si>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</si>
  <si>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</si>
  <si>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</si>
  <si>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</si>
  <si>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</si>
  <si>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</si>
  <si>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</si>
  <si>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</si>
  <si>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</si>
  <si>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</si>
  <si>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</si>
  <si>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</si>
  <si>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</si>
  <si>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</si>
  <si>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</si>
  <si>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</si>
  <si>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</si>
  <si>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</si>
  <si>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</si>
  <si>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</si>
  <si>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</si>
  <si>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</si>
  <si>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</si>
  <si>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</si>
  <si>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</si>
  <si>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</si>
  <si>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</si>
  <si>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</si>
  <si>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</si>
  <si>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</si>
  <si>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</si>
  <si>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</si>
  <si>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</si>
  <si>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</si>
  <si>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</si>
  <si>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</si>
  <si>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</si>
  <si>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</si>
  <si>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</si>
  <si>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</si>
  <si>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</si>
  <si>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</si>
  <si>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</si>
  <si>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</si>
  <si>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</si>
  <si>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</si>
  <si>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</si>
  <si>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</si>
  <si>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</si>
  <si>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</si>
  <si>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</si>
  <si>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</si>
  <si>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</si>
  <si>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</si>
  <si>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</si>
  <si>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</si>
  <si>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</si>
  <si>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</si>
  <si>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</si>
  <si>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</si>
  <si>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</si>
  <si>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</si>
  <si>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</si>
  <si>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</si>
  <si>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</si>
  <si>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</si>
  <si>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</si>
  <si>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</si>
  <si>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</si>
  <si>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</si>
  <si>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</si>
  <si>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</si>
  <si>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</si>
  <si>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</si>
  <si>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</si>
  <si>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</si>
  <si>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</si>
  <si>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</si>
  <si>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</si>
  <si>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</si>
  <si>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</si>
  <si>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</si>
  <si>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</si>
  <si>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</si>
  <si>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</si>
  <si>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</si>
  <si>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</si>
  <si>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</si>
  <si>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</si>
  <si>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</si>
  <si>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</si>
  <si>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</si>
  <si>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</si>
  <si>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</si>
  <si>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</si>
  <si>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</si>
  <si>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</si>
  <si>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</si>
  <si>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</si>
  <si>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</si>
  <si>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</si>
  <si>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</si>
  <si>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</si>
  <si>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</si>
  <si>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</si>
  <si>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</si>
  <si>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</si>
  <si>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</si>
  <si>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</si>
  <si>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</si>
  <si>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</si>
  <si>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</si>
  <si>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</si>
  <si>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</si>
  <si>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</si>
  <si>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</si>
  <si>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</si>
  <si>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</si>
  <si>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</si>
  <si>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</si>
  <si>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</si>
  <si>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</si>
  <si>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</si>
  <si>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</si>
  <si>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</si>
  <si>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</si>
  <si>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</si>
  <si>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</si>
  <si>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</si>
  <si>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</si>
  <si>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</si>
  <si>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</si>
  <si>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</si>
  <si>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</si>
  <si>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</si>
  <si>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</si>
  <si>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</si>
  <si>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</si>
  <si>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</si>
  <si>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</si>
  <si>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</si>
  <si>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</si>
  <si>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</si>
  <si>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</si>
  <si>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</si>
  <si>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</si>
  <si>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</si>
  <si>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</si>
  <si>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</si>
  <si>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</si>
  <si>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</si>
  <si>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</si>
  <si>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</si>
  <si>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</si>
  <si>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</si>
  <si>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</si>
  <si>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</si>
  <si>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</si>
  <si>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</si>
  <si>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</si>
  <si>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</si>
  <si>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</si>
  <si>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</si>
  <si>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</si>
  <si>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</si>
  <si>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</si>
  <si>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</si>
  <si>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</si>
  <si>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</si>
  <si>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</si>
  <si>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</si>
  <si>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</si>
  <si>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</si>
  <si>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</si>
  <si>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</si>
  <si>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</si>
  <si>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</si>
  <si>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</si>
  <si>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</si>
  <si>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</si>
  <si>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</si>
  <si>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</si>
  <si>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</si>
  <si>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</si>
  <si>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</si>
  <si>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</si>
  <si>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</si>
  <si>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</si>
  <si>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</si>
  <si>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</si>
  <si>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</si>
  <si>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</si>
  <si>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</si>
  <si>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</si>
  <si>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</si>
  <si>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</si>
  <si>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</si>
  <si>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</si>
  <si>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</si>
  <si>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</si>
  <si>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</si>
  <si>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</si>
  <si>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</si>
  <si>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</si>
  <si>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</si>
  <si>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</si>
  <si>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</si>
  <si>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</si>
  <si>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</si>
  <si>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</si>
  <si>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</si>
  <si>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</si>
  <si>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</si>
  <si>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</si>
  <si>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</si>
  <si>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</si>
  <si>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</si>
  <si>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</si>
  <si>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</si>
  <si>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</si>
  <si>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</si>
  <si>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</si>
  <si>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</si>
  <si>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</si>
  <si>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</si>
  <si>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</si>
  <si>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</si>
  <si>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</si>
  <si>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</si>
  <si>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</si>
  <si>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</si>
  <si>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</si>
  <si>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</si>
  <si>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</si>
  <si>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</si>
  <si>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</si>
  <si>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</si>
  <si>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</si>
  <si>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</si>
  <si>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</si>
  <si>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</si>
  <si>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</si>
  <si>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</si>
  <si>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</si>
  <si>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</si>
  <si>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</si>
  <si>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</si>
  <si>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</si>
  <si>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</si>
  <si>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</si>
  <si>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</si>
  <si>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</si>
  <si>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</si>
  <si>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</si>
  <si>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</si>
  <si>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</si>
  <si>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</si>
  <si>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</si>
  <si>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</si>
  <si>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</si>
  <si>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</si>
  <si>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</si>
  <si>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</si>
  <si>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</si>
  <si>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</si>
  <si>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</si>
  <si>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</si>
  <si>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</si>
  <si>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</si>
  <si>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</si>
  <si>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</si>
  <si>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</si>
  <si>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</si>
  <si>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</si>
  <si>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</si>
  <si>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</si>
  <si>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</si>
  <si>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</si>
  <si>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</si>
  <si>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</si>
  <si>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</si>
  <si>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</si>
  <si>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</si>
  <si>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</si>
  <si>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</si>
  <si>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</si>
  <si>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</si>
  <si>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</si>
  <si>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</si>
  <si>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</si>
  <si>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</si>
  <si>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</si>
  <si>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</si>
  <si>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</si>
  <si>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</si>
  <si>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</si>
  <si>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</si>
  <si>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</si>
  <si>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</si>
  <si>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</si>
  <si>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</si>
  <si>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</si>
  <si>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</si>
  <si>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</si>
  <si>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</si>
  <si>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</si>
  <si>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</si>
  <si>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</si>
  <si>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</si>
  <si>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</si>
  <si>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</si>
  <si>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</si>
  <si>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</si>
  <si>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</si>
  <si>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</si>
  <si>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</si>
  <si>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</si>
  <si>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</si>
  <si>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</si>
  <si>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</si>
  <si>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</si>
  <si>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</si>
  <si>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</si>
  <si>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</si>
  <si>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</si>
  <si>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</si>
  <si>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</si>
  <si>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</si>
  <si>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</si>
  <si>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</si>
  <si>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</si>
  <si>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</si>
  <si>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</si>
  <si>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</si>
  <si>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</si>
  <si>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</si>
  <si>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</si>
  <si>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</si>
  <si>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</si>
  <si>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</si>
  <si>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</si>
  <si>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</si>
  <si>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</si>
  <si>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</si>
  <si>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</si>
  <si>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</si>
  <si>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</si>
  <si>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</si>
  <si>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</si>
  <si>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</si>
  <si>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</si>
  <si>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</si>
  <si>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</si>
  <si>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</si>
  <si>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</si>
  <si>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</si>
  <si>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</si>
  <si>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</si>
  <si>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</si>
  <si>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</si>
  <si>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</si>
  <si>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</si>
  <si>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</si>
  <si>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</si>
  <si>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</si>
  <si>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</si>
  <si>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</si>
  <si>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</si>
  <si>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</si>
  <si>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</si>
  <si>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</si>
  <si>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</si>
  <si>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</si>
  <si>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</si>
  <si>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</si>
  <si>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</si>
  <si>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</si>
  <si>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</si>
  <si>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</si>
  <si>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</si>
  <si>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</si>
  <si>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</si>
  <si>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</si>
  <si>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</si>
  <si>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</si>
  <si>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</si>
  <si>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</si>
  <si>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</si>
  <si>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</si>
  <si>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</si>
  <si>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</si>
  <si>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</si>
  <si>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</si>
  <si>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</si>
  <si>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</si>
  <si>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</si>
  <si>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</si>
  <si>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</si>
  <si>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</si>
  <si>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</si>
  <si>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</si>
  <si>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</si>
  <si>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</si>
  <si>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</si>
  <si>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</si>
  <si>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</si>
  <si>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</si>
  <si>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</si>
  <si>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</si>
  <si>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</si>
  <si>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</si>
  <si>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</si>
  <si>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</si>
  <si>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</si>
  <si>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</si>
  <si>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</si>
  <si>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</si>
  <si>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</si>
  <si>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</si>
  <si>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</si>
  <si>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</si>
  <si>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</si>
  <si>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</si>
  <si>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</si>
  <si>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</si>
  <si>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</si>
  <si>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</si>
  <si>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</si>
  <si>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</si>
  <si>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</si>
  <si>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</si>
  <si>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</si>
  <si>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</si>
  <si>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</si>
  <si>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</si>
  <si>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</si>
  <si>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</si>
  <si>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</si>
  <si>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</si>
  <si>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</si>
  <si>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</si>
  <si>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</si>
  <si>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</si>
  <si>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</si>
  <si>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</si>
  <si>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</si>
  <si>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</si>
  <si>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</si>
  <si>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</si>
  <si>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</si>
  <si>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</si>
  <si>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</si>
  <si>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</si>
  <si>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</si>
  <si>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</si>
  <si>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</si>
  <si>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</si>
  <si>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</si>
  <si>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</si>
  <si>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</si>
  <si>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</si>
  <si>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</si>
  <si>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</si>
  <si>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</si>
  <si>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</si>
  <si>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</si>
  <si>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</si>
  <si>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</si>
  <si>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</si>
  <si>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</si>
  <si>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</si>
  <si>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</si>
  <si>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</si>
  <si>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</si>
  <si>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</si>
  <si>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</si>
  <si>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</si>
  <si>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</si>
  <si>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</si>
  <si>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</si>
  <si>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</si>
  <si>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</si>
  <si>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</si>
  <si>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</si>
  <si>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</si>
  <si>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</si>
  <si>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</si>
  <si>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</si>
  <si>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</si>
  <si>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</si>
  <si>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</si>
  <si>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</si>
  <si>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</si>
  <si>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</si>
  <si>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</si>
  <si>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</si>
  <si>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</si>
  <si>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</si>
  <si>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</si>
  <si>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</si>
  <si>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</si>
  <si>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</si>
  <si>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</si>
  <si>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</si>
  <si>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</si>
  <si>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</si>
  <si>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</si>
  <si>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</si>
  <si>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</si>
  <si>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</si>
  <si>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</si>
  <si>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</si>
  <si>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</si>
  <si>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</si>
  <si>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</si>
  <si>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</si>
  <si>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</si>
  <si>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</si>
  <si>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</si>
  <si>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</si>
  <si>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</si>
  <si>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</si>
  <si>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</si>
  <si>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</si>
  <si>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</si>
  <si>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</si>
  <si>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</si>
  <si>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</si>
  <si>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</si>
  <si>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</si>
  <si>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</si>
  <si>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</si>
  <si>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</si>
  <si>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</si>
  <si>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</si>
  <si>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</si>
  <si>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</si>
  <si>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</si>
  <si>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</si>
  <si>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</si>
  <si>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</si>
  <si>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</si>
  <si>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</si>
  <si>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</si>
  <si>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</si>
  <si>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</si>
  <si>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</si>
  <si>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</si>
  <si>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</si>
  <si>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</si>
  <si>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</si>
  <si>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</si>
  <si>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</si>
  <si>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</si>
  <si>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</si>
  <si>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</si>
  <si>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</si>
  <si>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</si>
  <si>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</si>
  <si>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</si>
  <si>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</si>
  <si>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</si>
  <si>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</si>
  <si>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</si>
  <si>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</si>
  <si>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</si>
  <si>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</si>
  <si>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</si>
  <si>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</si>
  <si>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</si>
  <si>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</si>
  <si>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</si>
  <si>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</si>
  <si>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</si>
  <si>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</si>
  <si>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</si>
  <si>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</si>
  <si>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</si>
  <si>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</si>
  <si>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</si>
  <si>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</si>
  <si>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</si>
  <si>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</si>
  <si>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</si>
  <si>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</si>
  <si>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</si>
  <si>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</si>
  <si>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</si>
  <si>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</si>
  <si>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</si>
  <si>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</si>
  <si>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</si>
  <si>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</si>
  <si>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</si>
  <si>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</si>
  <si>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</si>
  <si>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</si>
  <si>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</si>
  <si>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</si>
  <si>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</si>
  <si>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</si>
  <si>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</si>
  <si>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</si>
  <si>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</si>
  <si>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</si>
  <si>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</si>
  <si>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</si>
  <si>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</si>
  <si>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</si>
  <si>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</si>
  <si>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</si>
  <si>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</si>
  <si>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</si>
  <si>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</si>
  <si>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</si>
  <si>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</si>
  <si>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</si>
  <si>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</si>
  <si>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</si>
  <si>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</si>
  <si>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</si>
  <si>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</si>
  <si>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</si>
  <si>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</si>
  <si>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</si>
  <si>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</si>
  <si>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</si>
  <si>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</si>
  <si>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</si>
  <si>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</si>
  <si>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</si>
  <si>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</si>
  <si>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</si>
  <si>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</si>
  <si>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</si>
  <si>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</si>
  <si>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</si>
  <si>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</si>
  <si>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</si>
  <si>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</si>
  <si>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</si>
  <si>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</si>
  <si>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</si>
  <si>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</si>
  <si>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</si>
  <si>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</si>
  <si>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</si>
  <si>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</si>
  <si>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</si>
  <si>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</si>
  <si>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</si>
  <si>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</si>
  <si>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</si>
  <si>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</si>
  <si>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</si>
  <si>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</si>
  <si>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</si>
  <si>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</si>
  <si>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</si>
  <si>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</si>
  <si>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</si>
  <si>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</si>
  <si>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</si>
  <si>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</si>
  <si>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</si>
  <si>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</si>
  <si>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</si>
  <si>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</si>
  <si>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</si>
  <si>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</si>
  <si>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</si>
  <si>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</si>
  <si>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</si>
  <si>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</si>
  <si>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</si>
  <si>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</si>
  <si>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</si>
  <si>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</si>
  <si>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</si>
  <si>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</si>
  <si>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</si>
  <si>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</si>
  <si>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</si>
  <si>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</si>
  <si>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</si>
  <si>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</si>
  <si>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</si>
  <si>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</si>
  <si>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</si>
  <si>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</si>
  <si>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</si>
  <si>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</si>
  <si>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</si>
  <si>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</si>
  <si>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</si>
  <si>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</si>
  <si>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</si>
  <si>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</si>
  <si>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</si>
  <si>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</si>
  <si>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</si>
  <si>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</si>
  <si>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</si>
  <si>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</si>
  <si>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</si>
  <si>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</si>
  <si>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</si>
  <si>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</si>
  <si>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</si>
  <si>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</si>
  <si>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</si>
  <si>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</si>
  <si>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</si>
  <si>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</si>
  <si>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</si>
  <si>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</si>
  <si>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</si>
  <si>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</si>
  <si>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</si>
  <si>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</si>
  <si>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</si>
  <si>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</si>
  <si>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</si>
  <si>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</si>
  <si>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</si>
  <si>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</si>
  <si>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</si>
  <si>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</si>
  <si>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</si>
  <si>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</si>
  <si>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</si>
  <si>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</si>
  <si>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</si>
  <si>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</si>
  <si>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</si>
  <si>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</si>
  <si>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</si>
  <si>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</si>
  <si>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</si>
  <si>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</si>
  <si>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</si>
  <si>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</si>
  <si>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</si>
  <si>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</si>
  <si>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</si>
  <si>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</si>
  <si>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</si>
  <si>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</si>
  <si>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</si>
  <si>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</si>
  <si>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</si>
  <si>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</si>
  <si>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</si>
  <si>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</si>
  <si>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</si>
  <si>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</si>
  <si>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</si>
  <si>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</si>
  <si>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</si>
  <si>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</si>
  <si>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</si>
  <si>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</si>
  <si>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</si>
  <si>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</si>
  <si>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</si>
  <si>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</si>
  <si>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</si>
  <si>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</si>
  <si>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</si>
  <si>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</si>
  <si>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</si>
  <si>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</si>
  <si>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</si>
  <si>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</si>
  <si>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</si>
  <si>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</si>
  <si>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</si>
  <si>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</si>
  <si>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</si>
  <si>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</si>
  <si>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</si>
  <si>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</si>
  <si>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</si>
  <si>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</si>
  <si>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</si>
  <si>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</si>
  <si>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</si>
  <si>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</si>
  <si>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</si>
  <si>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</si>
  <si>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</si>
  <si>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</si>
  <si>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</si>
  <si>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</si>
  <si>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</si>
  <si>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</si>
  <si>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</si>
  <si>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</si>
  <si>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</si>
  <si>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</si>
  <si>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</si>
  <si>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</si>
  <si>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</si>
  <si>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</si>
  <si>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</si>
  <si>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</si>
  <si>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</si>
  <si>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</si>
  <si>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</si>
  <si>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</si>
  <si>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</si>
  <si>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</si>
  <si>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</si>
  <si>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</si>
  <si>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</si>
  <si>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</si>
  <si>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</si>
  <si>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</si>
  <si>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</si>
  <si>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</si>
  <si>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</si>
  <si>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</si>
  <si>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</si>
  <si>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</si>
  <si>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</si>
  <si>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</si>
  <si>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</si>
  <si>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</si>
  <si>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</si>
  <si>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</si>
  <si>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</si>
  <si>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</si>
  <si>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</si>
  <si>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</si>
  <si>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</si>
  <si>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</si>
  <si>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</si>
  <si>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</si>
  <si>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</si>
  <si>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</si>
  <si>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</si>
  <si>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</si>
  <si>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</si>
  <si>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</si>
  <si>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</si>
  <si>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</si>
  <si>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</si>
  <si>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</si>
  <si>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</si>
  <si>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</si>
  <si>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</si>
  <si>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</si>
  <si>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</si>
  <si>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</si>
  <si>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</si>
  <si>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</si>
  <si>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</si>
  <si>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</si>
  <si>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</si>
  <si>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</si>
  <si>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</si>
  <si>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</si>
  <si>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</si>
  <si>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</si>
  <si>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</si>
  <si>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</si>
  <si>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</si>
  <si>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</si>
  <si>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</si>
  <si>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</si>
  <si>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</si>
  <si>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</si>
  <si>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</si>
  <si>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</si>
  <si>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</si>
  <si>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</si>
  <si>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</si>
  <si>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</si>
  <si>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</si>
  <si>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</si>
  <si>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</si>
  <si>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</si>
  <si>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</si>
  <si>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</si>
  <si>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</si>
  <si>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</si>
  <si>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</si>
  <si>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</si>
  <si>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</si>
  <si>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</si>
  <si>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</si>
  <si>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</si>
  <si>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</si>
  <si>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</si>
  <si>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</si>
  <si>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</si>
  <si>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</si>
  <si>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</si>
  <si>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</si>
  <si>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</si>
  <si>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</si>
  <si>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</si>
  <si>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</si>
  <si>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</si>
  <si>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</si>
  <si>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</si>
  <si>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</si>
  <si>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</si>
  <si>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</si>
  <si>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</si>
  <si>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</si>
  <si>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</si>
  <si>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</si>
  <si>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</si>
  <si>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</si>
  <si>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</si>
  <si>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</si>
  <si>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</si>
  <si>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</si>
  <si>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</si>
  <si>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</si>
  <si>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</si>
  <si>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</si>
  <si>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</si>
  <si>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</si>
  <si>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</si>
  <si>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</si>
  <si>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</si>
  <si>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</si>
  <si>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</si>
  <si>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</si>
  <si>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</si>
  <si>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</si>
  <si>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</si>
  <si>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</si>
  <si>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</si>
  <si>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</si>
  <si>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</si>
  <si>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</si>
  <si>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</si>
  <si>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</si>
  <si>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</si>
  <si>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</si>
  <si>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</si>
  <si>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</si>
  <si>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</si>
  <si>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</si>
  <si>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</si>
  <si>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</si>
  <si>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</si>
  <si>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</si>
  <si>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</si>
  <si>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</si>
  <si>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</si>
  <si>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</si>
  <si>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</si>
  <si>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</si>
  <si>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</si>
  <si>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</si>
  <si>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</si>
  <si>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</si>
  <si>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</si>
  <si>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</si>
  <si>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</si>
  <si>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</si>
  <si>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</si>
  <si>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</si>
  <si>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</si>
  <si>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</si>
  <si>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</si>
  <si>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</si>
  <si>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</si>
  <si>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</si>
  <si>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</si>
  <si>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</si>
  <si>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</si>
  <si>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</si>
  <si>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</si>
  <si>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</si>
  <si>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</si>
  <si>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</si>
  <si>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</si>
  <si>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</si>
  <si>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</si>
  <si>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</si>
  <si>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</si>
  <si>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</si>
  <si>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</si>
  <si>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</si>
  <si>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</si>
  <si>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</si>
  <si>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</si>
  <si>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</si>
  <si>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</si>
  <si>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</si>
  <si>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</si>
  <si>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</si>
  <si>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</si>
  <si>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</si>
  <si>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</si>
  <si>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</si>
  <si>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</si>
  <si>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</si>
  <si>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</si>
  <si>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</si>
  <si>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</si>
  <si>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</si>
  <si>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</si>
  <si>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</si>
  <si>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</si>
  <si>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</si>
  <si>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</si>
  <si>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</si>
  <si>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</si>
  <si>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</si>
  <si>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</si>
  <si>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</si>
  <si>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</si>
  <si>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</si>
  <si>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</si>
  <si>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</si>
  <si>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</si>
  <si>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</si>
  <si>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</si>
  <si>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</si>
  <si>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</si>
  <si>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</si>
  <si>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</si>
  <si>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</si>
  <si>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</si>
  <si>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</si>
  <si>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</si>
  <si>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</si>
  <si>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</si>
  <si>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</si>
  <si>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</si>
  <si>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</si>
  <si>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</si>
  <si>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</si>
  <si>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</si>
  <si>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</si>
  <si>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</si>
  <si>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</si>
  <si>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</si>
  <si>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</si>
  <si>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</si>
  <si>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</si>
  <si>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</si>
  <si>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</si>
  <si>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</si>
  <si>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</si>
  <si>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</si>
  <si>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</si>
  <si>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</si>
  <si>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</si>
  <si>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</si>
  <si>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</si>
  <si>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</si>
  <si>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</si>
  <si>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</si>
  <si>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</si>
  <si>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</si>
  <si>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</si>
  <si>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</si>
  <si>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</si>
  <si>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</si>
  <si>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</si>
  <si>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</si>
  <si>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</si>
  <si>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</si>
  <si>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</si>
  <si>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</si>
  <si>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</si>
  <si>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</si>
  <si>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</si>
  <si>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</si>
  <si>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</si>
  <si>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</si>
  <si>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</si>
  <si>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</si>
  <si>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</si>
  <si>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</si>
  <si>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</si>
  <si>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</si>
  <si>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</si>
  <si>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</si>
  <si>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</si>
  <si>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</si>
  <si>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</si>
  <si>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</si>
  <si>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</si>
  <si>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</si>
  <si>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</si>
  <si>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</si>
  <si>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</si>
  <si>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</si>
  <si>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</si>
  <si>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</si>
  <si>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</si>
  <si>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</si>
  <si>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</si>
  <si>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</si>
  <si>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</si>
  <si>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</si>
  <si>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</si>
  <si>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</si>
  <si>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</si>
  <si>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</si>
  <si>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</si>
  <si>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</si>
  <si>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</si>
  <si>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</si>
  <si>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</si>
  <si>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</si>
  <si>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</si>
  <si>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</si>
  <si>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</si>
  <si>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</si>
  <si>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</si>
  <si>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</si>
  <si>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</si>
  <si>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</si>
  <si>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</si>
  <si>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</si>
  <si>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</si>
  <si>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</si>
  <si>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</si>
  <si>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</si>
  <si>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</si>
  <si>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</si>
  <si>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</si>
  <si>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</si>
  <si>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</si>
  <si>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</si>
  <si>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</si>
  <si>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</si>
  <si>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</si>
  <si>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</si>
  <si>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</si>
  <si>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</si>
  <si>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</si>
  <si>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</si>
  <si>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</si>
  <si>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</si>
  <si>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</si>
  <si>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</si>
  <si>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</si>
  <si>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</si>
  <si>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</si>
  <si>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</si>
  <si>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</si>
  <si>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</si>
  <si>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</si>
  <si>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</si>
  <si>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</si>
  <si>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</si>
  <si>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</si>
  <si>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</si>
  <si>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</si>
  <si>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</si>
  <si>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</si>
  <si>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</si>
  <si>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</si>
  <si>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</si>
  <si>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</si>
  <si>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</si>
  <si>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</si>
  <si>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</si>
  <si>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</si>
  <si>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</si>
  <si>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</si>
  <si>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</si>
  <si>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</si>
  <si>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</si>
  <si>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</si>
  <si>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</si>
  <si>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</si>
  <si>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</si>
  <si>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</si>
  <si>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</si>
  <si>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</si>
  <si>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</si>
  <si>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</si>
  <si>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</si>
  <si>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</si>
  <si>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</si>
  <si>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</si>
  <si>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</si>
  <si>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</si>
  <si>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</si>
  <si>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</si>
  <si>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</si>
  <si>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</si>
  <si>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</si>
  <si>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</si>
  <si>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</si>
  <si>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</si>
  <si>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</si>
  <si>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</si>
  <si>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</si>
  <si>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</si>
  <si>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</si>
  <si>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</si>
  <si>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</si>
  <si>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</si>
  <si>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</si>
  <si>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</si>
  <si>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</si>
  <si>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</si>
  <si>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</si>
  <si>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</si>
  <si>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</si>
  <si>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</si>
  <si>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</si>
  <si>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</si>
  <si>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</si>
  <si>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</si>
  <si>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</si>
  <si>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</si>
  <si>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</si>
  <si>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</si>
  <si>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</si>
  <si>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</si>
  <si>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</si>
  <si>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</si>
  <si>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</si>
  <si>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</si>
  <si>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</si>
  <si>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</si>
  <si>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</si>
  <si>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</si>
  <si>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</si>
  <si>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</si>
  <si>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</si>
  <si>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</si>
  <si>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</si>
  <si>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</si>
  <si>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</si>
  <si>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</si>
  <si>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</si>
  <si>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</si>
  <si>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</si>
  <si>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</si>
  <si>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</si>
  <si>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</si>
  <si>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</si>
  <si>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</si>
  <si>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</si>
  <si>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</si>
  <si>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</si>
  <si>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</si>
  <si>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</si>
  <si>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</si>
  <si>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</si>
  <si>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</si>
  <si>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</si>
  <si>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</si>
  <si>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</si>
  <si>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</si>
  <si>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</si>
  <si>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</si>
  <si>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</si>
  <si>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</si>
  <si>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</si>
  <si>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</si>
  <si>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</si>
  <si>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</si>
  <si>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</si>
  <si>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</si>
  <si>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</si>
  <si>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</si>
  <si>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</si>
  <si>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</si>
  <si>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</si>
  <si>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</si>
  <si>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</si>
  <si>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</si>
  <si>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</si>
  <si>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</si>
  <si>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</si>
  <si>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</si>
  <si>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</si>
  <si>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</si>
  <si>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</si>
  <si>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</si>
  <si>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</si>
  <si>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</si>
  <si>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</si>
  <si>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</si>
  <si>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</si>
  <si>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</si>
  <si>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</si>
  <si>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</si>
  <si>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</si>
  <si>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</si>
  <si>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</si>
  <si>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</si>
  <si>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</si>
  <si>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</si>
  <si>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</si>
  <si>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</si>
  <si>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</si>
  <si>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</si>
  <si>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</si>
  <si>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</si>
  <si>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</si>
  <si>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</si>
  <si>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</si>
  <si>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</si>
  <si>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</si>
  <si>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</si>
  <si>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</si>
  <si>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</si>
  <si>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</si>
  <si>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</si>
  <si>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</si>
  <si>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</si>
  <si>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</si>
  <si>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</si>
  <si>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</si>
  <si>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</si>
  <si>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</si>
  <si>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</si>
  <si>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</si>
  <si>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</si>
  <si>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</si>
  <si>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</si>
  <si>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</si>
  <si>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</si>
  <si>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</si>
  <si>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</si>
  <si>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</si>
  <si>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</si>
  <si>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</si>
  <si>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</si>
  <si>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</si>
  <si>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</si>
  <si>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</si>
  <si>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</si>
  <si>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</si>
  <si>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</si>
  <si>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</si>
  <si>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</si>
  <si>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</si>
  <si>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</si>
  <si>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</si>
  <si>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</si>
  <si>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</si>
  <si>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</si>
  <si>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</si>
  <si>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</si>
  <si>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</si>
  <si>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</si>
  <si>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</si>
  <si>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</si>
  <si>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</si>
  <si>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</si>
  <si>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</si>
  <si>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</si>
  <si>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</si>
  <si>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</si>
  <si>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</si>
  <si>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</si>
  <si>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</si>
  <si>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</si>
  <si>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</si>
  <si>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</si>
  <si>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</si>
  <si>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</si>
  <si>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</si>
  <si>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</si>
  <si>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</si>
  <si>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</si>
  <si>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</si>
  <si>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</si>
  <si>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</si>
  <si>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</si>
  <si>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</si>
  <si>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</si>
  <si>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</si>
  <si>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</si>
  <si>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</si>
  <si>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</si>
  <si>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</si>
  <si>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</si>
  <si>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</si>
  <si>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</si>
  <si>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</si>
  <si>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</si>
  <si>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</si>
  <si>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</si>
  <si>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</si>
  <si>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</si>
  <si>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</si>
  <si>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</si>
  <si>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</si>
  <si>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</si>
  <si>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</si>
  <si>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</si>
  <si>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</si>
  <si>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</si>
  <si>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</si>
  <si>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</si>
  <si>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</si>
  <si>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</si>
  <si>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</si>
  <si>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</si>
  <si>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</si>
  <si>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</si>
  <si>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</si>
  <si>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</si>
  <si>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</si>
  <si>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</si>
  <si>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</si>
  <si>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</si>
  <si>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</si>
  <si>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</si>
  <si>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</si>
  <si>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</si>
  <si>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</si>
  <si>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</si>
  <si>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</si>
  <si>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</si>
  <si>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</si>
  <si>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</si>
  <si>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</si>
  <si>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</si>
  <si>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</si>
  <si>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</si>
  <si>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</si>
  <si>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</si>
  <si>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</si>
  <si>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</si>
  <si>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</si>
  <si>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</si>
  <si>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</si>
  <si>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</si>
  <si>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</si>
  <si>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</si>
  <si>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</si>
  <si>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</si>
  <si>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</si>
  <si>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</si>
  <si>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</si>
  <si>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</si>
  <si>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</si>
  <si>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</si>
  <si>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</si>
  <si>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</si>
  <si>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</si>
  <si>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</si>
  <si>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</si>
  <si>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</si>
  <si>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</si>
  <si>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</si>
  <si>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</si>
  <si>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</si>
  <si>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</si>
  <si>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</si>
  <si>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</si>
  <si>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</si>
  <si>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</si>
  <si>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</si>
  <si>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</si>
  <si>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</si>
  <si>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</si>
  <si>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</si>
  <si>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</si>
  <si>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</si>
  <si>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</si>
  <si>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</si>
  <si>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</si>
  <si>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</si>
  <si>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</si>
  <si>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</si>
  <si>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</si>
  <si>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</si>
  <si>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</si>
  <si>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</si>
  <si>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</si>
  <si>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</si>
  <si>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</si>
  <si>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</si>
  <si>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</si>
  <si>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</si>
  <si>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</si>
  <si>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</si>
  <si>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</si>
  <si>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</si>
  <si>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</si>
  <si>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</si>
  <si>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</si>
  <si>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</si>
  <si>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</si>
  <si>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</si>
  <si>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</si>
  <si>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</si>
  <si>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</si>
  <si>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</si>
  <si>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</si>
  <si>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</si>
  <si>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</si>
  <si>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</si>
  <si>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</si>
  <si>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</si>
  <si>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</si>
  <si>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</si>
  <si>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</si>
  <si>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</si>
  <si>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</si>
  <si>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</si>
  <si>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</si>
  <si>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</si>
  <si>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</si>
  <si>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</si>
  <si>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</si>
  <si>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</si>
  <si>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</si>
  <si>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</si>
  <si>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</si>
  <si>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</si>
  <si>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</si>
  <si>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</si>
  <si>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</si>
  <si>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</si>
  <si>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</si>
  <si>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</si>
  <si>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</si>
  <si>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</si>
  <si>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</si>
  <si>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</si>
  <si>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</si>
  <si>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</si>
  <si>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</si>
  <si>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</si>
  <si>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</si>
  <si>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</si>
  <si>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</si>
  <si>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</si>
  <si>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</si>
  <si>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</si>
  <si>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</si>
  <si>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</si>
  <si>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</si>
  <si>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</si>
  <si>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</si>
  <si>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</si>
  <si>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</si>
  <si>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</si>
  <si>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</si>
  <si>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</si>
  <si>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</si>
  <si>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</si>
  <si>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</si>
  <si>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</si>
  <si>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</si>
  <si>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</si>
  <si>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</si>
  <si>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</si>
  <si>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</si>
  <si>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</si>
  <si>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</si>
  <si>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</si>
  <si>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</si>
  <si>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</si>
  <si>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</si>
  <si>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</si>
  <si>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</si>
  <si>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</si>
  <si>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</si>
  <si>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</si>
  <si>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</si>
  <si>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</si>
  <si>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</si>
  <si>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</si>
  <si>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</si>
  <si>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</si>
  <si>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</si>
  <si>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</si>
  <si>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</si>
  <si>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</si>
  <si>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</si>
  <si>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</si>
  <si>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</si>
  <si>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</si>
  <si>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</si>
  <si>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</si>
  <si>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</si>
  <si>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</si>
  <si>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</si>
  <si>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</si>
  <si>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</si>
  <si>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</si>
  <si>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</si>
  <si>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</si>
  <si>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</si>
  <si>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</si>
  <si>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</si>
  <si>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</si>
  <si>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</si>
  <si>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</si>
  <si>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</si>
  <si>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</si>
  <si>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</si>
  <si>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</si>
  <si>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</si>
  <si>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</si>
  <si>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</si>
  <si>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</si>
  <si>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</si>
  <si>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</si>
  <si>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</si>
  <si>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</si>
  <si>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</si>
  <si>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</si>
  <si>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</si>
  <si>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</si>
  <si>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</si>
  <si>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</si>
  <si>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</si>
  <si>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</si>
  <si>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</si>
  <si>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</si>
  <si>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</si>
  <si>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</si>
  <si>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</si>
  <si>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</si>
  <si>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</si>
  <si>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</si>
  <si>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</si>
  <si>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</si>
  <si>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</si>
  <si>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</si>
  <si>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</si>
  <si>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</si>
  <si>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</si>
  <si>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</si>
  <si>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</si>
  <si>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</si>
  <si>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</si>
  <si>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</si>
  <si>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</si>
  <si>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</si>
  <si>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</si>
  <si>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</si>
  <si>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</si>
  <si>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</si>
  <si>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</si>
  <si>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</si>
  <si>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</si>
  <si>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</si>
  <si>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</si>
  <si>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</si>
  <si>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</si>
  <si>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</si>
  <si>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</si>
  <si>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</si>
  <si>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</si>
  <si>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</si>
  <si>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</si>
  <si>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</si>
  <si>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</si>
  <si>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</si>
  <si>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</si>
  <si>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</si>
  <si>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</si>
  <si>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</si>
  <si>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</si>
  <si>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</si>
  <si>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</si>
  <si>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</si>
  <si>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</si>
  <si>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</si>
  <si>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</si>
  <si>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</si>
  <si>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</si>
  <si>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</si>
  <si>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</si>
  <si>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</si>
  <si>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</si>
  <si>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</si>
  <si>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</si>
  <si>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</si>
  <si>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</si>
  <si>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</si>
  <si>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</si>
  <si>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</si>
  <si>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</si>
  <si>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</si>
  <si>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</si>
  <si>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</si>
  <si>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</si>
  <si>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</si>
  <si>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</si>
  <si>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</si>
  <si>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</si>
  <si>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</si>
  <si>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</si>
  <si>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</si>
  <si>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</si>
  <si>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</si>
  <si>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</si>
  <si>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</si>
  <si>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</si>
  <si>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</si>
  <si>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</si>
  <si>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</si>
  <si>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</si>
  <si>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</si>
  <si>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</si>
  <si>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</si>
  <si>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</si>
  <si>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</si>
  <si>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</si>
  <si>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</si>
  <si>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</si>
  <si>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</si>
  <si>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</si>
  <si>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</si>
  <si>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</si>
  <si>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</si>
  <si>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</si>
  <si>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</si>
  <si>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</si>
  <si>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</si>
  <si>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</si>
  <si>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</si>
  <si>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</si>
  <si>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</si>
  <si>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</si>
  <si>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</si>
  <si>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</si>
  <si>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</si>
  <si>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</si>
  <si>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</si>
  <si>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</si>
  <si>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</si>
  <si>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</si>
  <si>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</si>
  <si>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</si>
  <si>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</si>
  <si>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</si>
  <si>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</si>
  <si>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</si>
  <si>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</si>
  <si>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</si>
  <si>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</si>
  <si>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</si>
  <si>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</si>
  <si>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</si>
  <si>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</si>
  <si>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</si>
  <si>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</si>
  <si>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</si>
  <si>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</si>
  <si>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</si>
  <si>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</si>
  <si>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</si>
  <si>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</si>
  <si>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</si>
  <si>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</si>
  <si>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</si>
  <si>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</si>
  <si>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</si>
  <si>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</si>
  <si>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</si>
  <si>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</si>
  <si>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</si>
  <si>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</si>
  <si>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</si>
  <si>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</si>
  <si>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</si>
  <si>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</si>
  <si>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</si>
  <si>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</si>
  <si>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</si>
  <si>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</si>
  <si>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</si>
  <si>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</si>
  <si>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</si>
  <si>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</si>
  <si>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</si>
  <si>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</si>
  <si>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</si>
  <si>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</si>
  <si>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</si>
  <si>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</si>
  <si>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</si>
  <si>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</si>
  <si>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</si>
  <si>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</si>
  <si>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</si>
  <si>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</si>
  <si>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</si>
  <si>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</si>
  <si>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</si>
  <si>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</si>
  <si>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</si>
  <si>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</si>
  <si>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</si>
  <si>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</si>
  <si>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</si>
  <si>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</si>
  <si>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</si>
  <si>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</si>
  <si>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</si>
  <si>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</si>
  <si>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</si>
  <si>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</si>
  <si>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</si>
  <si>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</si>
  <si>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</si>
  <si>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</si>
  <si>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</si>
  <si>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</si>
  <si>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</si>
  <si>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</si>
  <si>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</si>
  <si>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</si>
  <si>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</si>
  <si>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</si>
  <si>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</si>
  <si>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</si>
  <si>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</si>
  <si>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</si>
  <si>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</si>
  <si>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</si>
  <si>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</si>
  <si>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</si>
  <si>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</si>
  <si>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</si>
  <si>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</si>
  <si>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</si>
  <si>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</si>
  <si>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</si>
  <si>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</si>
  <si>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</si>
  <si>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</si>
  <si>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</si>
  <si>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</si>
  <si>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</si>
  <si>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</si>
  <si>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</si>
  <si>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</si>
  <si>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</si>
  <si>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</si>
  <si>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</si>
  <si>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</si>
  <si>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</si>
  <si>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</si>
  <si>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</si>
  <si>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</si>
  <si>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</si>
  <si>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</si>
  <si>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</si>
  <si>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</si>
  <si>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</si>
  <si>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</si>
  <si>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</si>
  <si>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</si>
  <si>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</si>
  <si>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</si>
  <si>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</si>
  <si>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</si>
  <si>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</si>
  <si>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</si>
  <si>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</si>
  <si>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</si>
  <si>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</si>
  <si>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</si>
  <si>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</si>
  <si>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</si>
  <si>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</si>
  <si>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</si>
  <si>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</si>
  <si>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</si>
  <si>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</si>
  <si>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</si>
  <si>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</si>
  <si>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</si>
  <si>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</si>
  <si>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</si>
  <si>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</si>
  <si>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</si>
  <si>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</si>
  <si>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</si>
  <si>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</si>
  <si>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</si>
  <si>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</si>
  <si>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</si>
  <si>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</si>
  <si>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</si>
  <si>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</si>
  <si>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</si>
  <si>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</si>
  <si>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</si>
  <si>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</si>
  <si>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</si>
  <si>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</si>
  <si>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</si>
  <si>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</si>
  <si>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</si>
  <si>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</si>
  <si>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</si>
  <si>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</si>
  <si>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</si>
  <si>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</si>
  <si>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</si>
  <si>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</si>
  <si>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</si>
  <si>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</si>
  <si>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</si>
  <si>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</si>
  <si>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</si>
  <si>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</si>
  <si>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</si>
  <si>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</si>
  <si>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</si>
  <si>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</si>
  <si>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</si>
  <si>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</si>
  <si>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</si>
  <si>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</si>
  <si>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</si>
  <si>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</si>
  <si>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</si>
  <si>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</si>
  <si>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</si>
  <si>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</si>
  <si>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</si>
  <si>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</si>
  <si>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</si>
  <si>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</si>
  <si>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</si>
  <si>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</si>
  <si>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</si>
  <si>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</si>
  <si>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</si>
  <si>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</si>
  <si>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</si>
  <si>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</si>
  <si>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</si>
  <si>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</si>
  <si>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</si>
  <si>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</si>
  <si>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</si>
  <si>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</si>
  <si>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</si>
  <si>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</si>
  <si>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</si>
  <si>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</si>
  <si>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</si>
  <si>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</si>
  <si>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</si>
  <si>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</si>
  <si>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</si>
  <si>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</si>
  <si>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</si>
  <si>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</si>
  <si>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</si>
  <si>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</si>
  <si>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</si>
  <si>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</si>
  <si>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</si>
  <si>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</si>
  <si>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</si>
  <si>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</si>
  <si>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</si>
  <si>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</si>
  <si>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</si>
  <si>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</si>
  <si>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</si>
  <si>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</si>
  <si>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</si>
  <si>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</si>
  <si>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</si>
  <si>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</si>
  <si>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</si>
  <si>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</si>
  <si>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</si>
  <si>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</si>
  <si>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</si>
  <si>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</si>
  <si>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</si>
  <si>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</si>
  <si>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</si>
  <si>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</si>
  <si>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</si>
  <si>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</si>
  <si>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</si>
  <si>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</si>
  <si>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</si>
  <si>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</si>
  <si>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</si>
  <si>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</si>
  <si>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</si>
  <si>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</si>
  <si>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</si>
  <si>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</si>
  <si>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</si>
  <si>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</si>
  <si>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</si>
  <si>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</si>
  <si>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</si>
  <si>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</si>
  <si>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</si>
  <si>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</si>
  <si>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</si>
  <si>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</si>
  <si>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</si>
  <si>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</si>
  <si>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</si>
  <si>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</si>
  <si>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</si>
  <si>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</si>
  <si>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</si>
  <si>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</si>
  <si>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</si>
  <si>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</si>
  <si>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</si>
  <si>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</si>
  <si>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</si>
  <si>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</si>
  <si>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</si>
  <si>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</si>
  <si>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</si>
  <si>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</si>
  <si>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</si>
  <si>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</si>
  <si>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</si>
  <si>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</si>
  <si>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</si>
  <si>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</si>
  <si>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</si>
  <si>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</si>
  <si>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</si>
  <si>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</si>
  <si>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</si>
  <si>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</si>
  <si>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</si>
  <si>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</si>
  <si>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</si>
  <si>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</si>
  <si>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</si>
  <si>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</si>
  <si>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</si>
  <si>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</si>
  <si>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</si>
  <si>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</si>
  <si>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</si>
  <si>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</si>
  <si>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</si>
  <si>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</si>
  <si>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</si>
  <si>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</si>
  <si>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</si>
  <si>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</si>
  <si>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</si>
  <si>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</si>
  <si>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</si>
  <si>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</si>
  <si>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</si>
  <si>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</si>
  <si>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</si>
  <si>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</si>
  <si>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</si>
  <si>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</si>
  <si>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</si>
  <si>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</si>
  <si>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</si>
  <si>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</si>
  <si>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</si>
  <si>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</si>
  <si>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</si>
  <si>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</si>
  <si>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</si>
  <si>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</si>
  <si>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</si>
  <si>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</si>
  <si>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</si>
  <si>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</si>
  <si>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</si>
  <si>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</si>
  <si>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</si>
  <si>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</si>
  <si>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</si>
  <si>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</si>
  <si>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</si>
  <si>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</si>
  <si>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</si>
  <si>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</si>
  <si>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</si>
  <si>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</si>
  <si>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</si>
  <si>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</si>
  <si>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</si>
  <si>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</si>
  <si>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</si>
  <si>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</si>
  <si>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</si>
  <si>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</si>
  <si>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</si>
  <si>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</si>
  <si>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</si>
  <si>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</si>
  <si>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</si>
  <si>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</si>
  <si>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</si>
  <si>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</si>
  <si>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</si>
  <si>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</si>
  <si>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</si>
  <si>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</si>
  <si>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</si>
  <si>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</si>
  <si>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</si>
  <si>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</si>
  <si>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</si>
  <si>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</si>
  <si>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</si>
  <si>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</si>
  <si>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</si>
  <si>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</si>
  <si>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</si>
  <si>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</si>
  <si>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</si>
  <si>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</si>
  <si>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</si>
  <si>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</si>
  <si>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</si>
  <si>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</si>
  <si>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</si>
  <si>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</si>
  <si>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</si>
  <si>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</si>
  <si>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</si>
  <si>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</si>
  <si>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</si>
  <si>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</si>
  <si>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</si>
  <si>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</si>
  <si>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</si>
  <si>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</si>
  <si>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</si>
  <si>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</si>
  <si>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</si>
  <si>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</si>
  <si>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</si>
  <si>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</si>
  <si>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</si>
  <si>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</si>
  <si>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</si>
  <si>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</si>
  <si>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</si>
  <si>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</si>
  <si>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</si>
  <si>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</si>
  <si>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</si>
  <si>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</si>
  <si>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</si>
  <si>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</si>
  <si>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</si>
  <si>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</si>
  <si>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</si>
  <si>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</si>
  <si>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</si>
  <si>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</si>
  <si>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</si>
  <si>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</si>
  <si>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</si>
  <si>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</si>
  <si>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</si>
  <si>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</si>
  <si>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</si>
  <si>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</si>
  <si>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</si>
  <si>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</si>
  <si>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</si>
  <si>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</si>
  <si>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</si>
  <si>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</si>
  <si>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</si>
  <si>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</si>
  <si>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</si>
  <si>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</si>
  <si>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</si>
  <si>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</si>
  <si>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</si>
  <si>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</si>
  <si>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</si>
  <si>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</si>
  <si>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</si>
  <si>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</si>
  <si>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</si>
  <si>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</si>
  <si>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</si>
  <si>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</si>
  <si>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</si>
  <si>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</si>
  <si>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</si>
  <si>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</si>
  <si>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</si>
  <si>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</si>
  <si>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</si>
  <si>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</si>
  <si>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</si>
  <si>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</si>
  <si>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</si>
  <si>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</si>
  <si>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</si>
  <si>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</si>
  <si>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</si>
  <si>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</si>
  <si>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</si>
  <si>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</si>
  <si>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</si>
  <si>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</si>
  <si>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</si>
  <si>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</si>
  <si>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</si>
  <si>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</si>
  <si>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</si>
  <si>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</si>
  <si>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</si>
  <si>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</si>
  <si>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</si>
  <si>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</si>
  <si>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</si>
  <si>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</si>
  <si>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</si>
  <si>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</si>
  <si>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</si>
  <si>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</si>
  <si>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</si>
  <si>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</si>
  <si>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</si>
  <si>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</si>
  <si>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</si>
  <si>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</si>
  <si>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</si>
  <si>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</si>
  <si>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</si>
  <si>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</si>
  <si>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</si>
  <si>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</si>
  <si>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</si>
  <si>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</si>
  <si>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</si>
  <si>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</si>
  <si>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</si>
  <si>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</si>
  <si>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</si>
  <si>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</si>
  <si>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</si>
  <si>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</si>
  <si>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</si>
  <si>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</si>
  <si>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</si>
  <si>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</si>
  <si>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</si>
  <si>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</si>
  <si>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</si>
  <si>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</si>
  <si>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</si>
  <si>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</si>
  <si>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</si>
  <si>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</si>
  <si>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</si>
  <si>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</si>
  <si>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</si>
  <si>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</si>
  <si>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</si>
  <si>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</si>
  <si>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</si>
  <si>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</si>
  <si>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</si>
  <si>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</si>
  <si>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</si>
  <si>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</si>
  <si>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</si>
  <si>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</si>
  <si>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</si>
  <si>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</si>
  <si>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</si>
  <si>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</si>
  <si>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</si>
  <si>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</si>
  <si>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</si>
  <si>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</si>
  <si>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</si>
  <si>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</si>
  <si>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</si>
  <si>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</si>
  <si>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</si>
  <si>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</si>
  <si>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</si>
  <si>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</si>
  <si>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</si>
  <si>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</si>
  <si>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</si>
  <si>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</si>
  <si>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</si>
  <si>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</si>
  <si>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</si>
  <si>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</si>
  <si>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</si>
  <si>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</si>
  <si>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</si>
  <si>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</si>
  <si>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</si>
  <si>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</si>
  <si>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</si>
  <si>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</si>
  <si>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</si>
  <si>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</si>
  <si>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</si>
  <si>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</si>
  <si>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</si>
  <si>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</si>
  <si>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</si>
  <si>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</si>
  <si>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</si>
  <si>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</si>
  <si>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</si>
  <si>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</si>
  <si>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</si>
  <si>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</si>
  <si>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</si>
  <si>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</si>
  <si>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</si>
  <si>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</si>
  <si>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</si>
  <si>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</si>
  <si>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</si>
  <si>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</si>
  <si>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</si>
  <si>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</si>
  <si>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</si>
  <si>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</si>
  <si>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</si>
  <si>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</si>
  <si>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</si>
  <si>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</si>
  <si>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</si>
  <si>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</si>
  <si>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</si>
  <si>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</si>
  <si>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</si>
  <si>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</si>
  <si>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</si>
  <si>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</si>
  <si>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</si>
  <si>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</si>
  <si>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</si>
  <si>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</si>
  <si>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</si>
  <si>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</si>
  <si>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</si>
  <si>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</si>
  <si>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</si>
  <si>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</si>
  <si>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</si>
  <si>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</si>
  <si>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</si>
  <si>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</si>
  <si>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</si>
  <si>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</si>
  <si>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</si>
  <si>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</si>
  <si>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</si>
  <si>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</si>
  <si>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</si>
  <si>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</si>
  <si>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</si>
  <si>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</si>
  <si>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</si>
  <si>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</si>
  <si>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</si>
  <si>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</si>
  <si>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</si>
  <si>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</si>
  <si>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</si>
  <si>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</si>
  <si>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</si>
  <si>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</si>
  <si>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</si>
  <si>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</si>
  <si>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</si>
  <si>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</si>
  <si>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</si>
  <si>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</si>
  <si>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</si>
  <si>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</si>
  <si>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</si>
  <si>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</si>
  <si>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</si>
  <si>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</si>
  <si>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</si>
  <si>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</si>
  <si>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</si>
  <si>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</si>
  <si>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</si>
  <si>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</si>
  <si>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</si>
  <si>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</si>
  <si>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</si>
  <si>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</si>
  <si>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</si>
  <si>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</si>
  <si>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</si>
  <si>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</si>
  <si>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</si>
  <si>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</si>
  <si>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</si>
  <si>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</si>
  <si>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</si>
  <si>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</si>
  <si>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</si>
  <si>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</si>
  <si>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</si>
  <si>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</si>
  <si>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</si>
  <si>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</si>
  <si>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</si>
  <si>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</si>
  <si>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</si>
  <si>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</si>
  <si>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</si>
  <si>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</si>
  <si>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</si>
  <si>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</si>
  <si>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</si>
  <si>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</si>
  <si>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</si>
  <si>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</si>
  <si>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</si>
  <si>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</si>
  <si>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</si>
  <si>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</si>
  <si>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</si>
  <si>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</si>
  <si>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</si>
  <si>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</si>
  <si>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</si>
  <si>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</si>
  <si>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</si>
  <si>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</si>
  <si>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</si>
  <si>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</si>
  <si>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</si>
  <si>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</si>
  <si>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</si>
  <si>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</si>
  <si>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</si>
  <si>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</si>
  <si>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</si>
  <si>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</si>
  <si>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</si>
  <si>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</si>
  <si>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</si>
  <si>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</si>
  <si>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</si>
  <si>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</si>
  <si>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</si>
  <si>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</si>
  <si>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</si>
  <si>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</si>
  <si>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</si>
  <si>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</si>
  <si>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</si>
  <si>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</si>
  <si>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</si>
  <si>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</si>
  <si>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</si>
  <si>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</si>
  <si>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</si>
  <si>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</si>
  <si>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</si>
  <si>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</si>
  <si>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</si>
  <si>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</si>
  <si>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</si>
  <si>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</si>
  <si>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</si>
  <si>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</si>
  <si>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</si>
  <si>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</si>
  <si>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</si>
  <si>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</si>
  <si>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</si>
  <si>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</si>
  <si>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</si>
  <si>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</si>
  <si>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</si>
  <si>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</si>
  <si>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</si>
  <si>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</si>
  <si>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</si>
  <si>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</si>
  <si>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</si>
  <si>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</si>
  <si>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</si>
  <si>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</si>
  <si>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</si>
  <si>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</si>
  <si>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</si>
  <si>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</si>
  <si>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</si>
  <si>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</si>
  <si>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</si>
  <si>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</si>
  <si>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</si>
  <si>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</si>
  <si>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</si>
  <si>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</si>
  <si>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</si>
  <si>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</si>
  <si>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</si>
  <si>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</si>
  <si>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</si>
  <si>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</si>
  <si>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</si>
  <si>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</si>
  <si>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</si>
  <si>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</si>
  <si>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</si>
  <si>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</si>
  <si>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</si>
  <si>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</si>
  <si>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</si>
  <si>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</si>
  <si>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</si>
  <si>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</si>
  <si>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</si>
  <si>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</si>
  <si>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</si>
  <si>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</si>
  <si>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</si>
  <si>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</si>
  <si>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</si>
  <si>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</si>
  <si>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</si>
  <si>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</si>
  <si>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</si>
  <si>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</si>
  <si>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</si>
  <si>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</si>
  <si>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</si>
  <si>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</si>
  <si>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</si>
  <si>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</si>
  <si>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</si>
  <si>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</si>
  <si>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</si>
  <si>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</si>
  <si>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</si>
  <si>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</si>
  <si>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</si>
  <si>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</si>
  <si>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</si>
  <si>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</si>
  <si>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</si>
  <si>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</si>
  <si>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</si>
  <si>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</si>
  <si>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</si>
  <si>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</si>
  <si>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</si>
  <si>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</si>
  <si>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</si>
  <si>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</si>
  <si>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</si>
  <si>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</si>
  <si>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</si>
  <si>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</si>
  <si>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</si>
  <si>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</si>
  <si>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</si>
  <si>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</si>
  <si>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</si>
  <si>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</si>
  <si>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</si>
  <si>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</si>
  <si>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</si>
  <si>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</si>
  <si>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</si>
  <si>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</si>
  <si>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</si>
  <si>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</si>
  <si>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</si>
  <si>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</si>
  <si>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</si>
  <si>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</si>
  <si>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</si>
  <si>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</si>
  <si>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</si>
  <si>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</si>
  <si>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</si>
  <si>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</si>
  <si>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</si>
  <si>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</si>
  <si>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</si>
  <si>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</si>
  <si>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</si>
  <si>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</si>
  <si>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</si>
  <si>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</si>
  <si>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</si>
  <si>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</si>
  <si>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</si>
  <si>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</si>
  <si>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</si>
  <si>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</si>
  <si>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</si>
  <si>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</si>
  <si>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</si>
  <si>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</si>
  <si>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</si>
  <si>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</si>
  <si>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</si>
  <si>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</si>
  <si>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</si>
  <si>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</si>
  <si>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</si>
  <si>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</si>
  <si>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</si>
  <si>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</si>
  <si>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</si>
  <si>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</si>
  <si>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</si>
  <si>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</si>
  <si>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</si>
  <si>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</si>
  <si>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</si>
  <si>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</si>
  <si>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</si>
  <si>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</si>
  <si>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</si>
  <si>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</si>
  <si>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</si>
  <si>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</si>
  <si>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</si>
  <si>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</si>
  <si>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</si>
  <si>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</si>
  <si>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</si>
  <si>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</si>
  <si>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</si>
  <si>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</si>
  <si>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</si>
  <si>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</si>
  <si>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</si>
  <si>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</si>
  <si>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</si>
  <si>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</si>
  <si>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</si>
  <si>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</si>
  <si>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</si>
  <si>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</si>
  <si>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</si>
  <si>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</si>
  <si>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</si>
  <si>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</si>
  <si>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</si>
  <si>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</si>
  <si>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</si>
  <si>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</si>
  <si>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</si>
  <si>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</si>
  <si>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</si>
  <si>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</si>
  <si>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</si>
  <si>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</si>
  <si>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</si>
  <si>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</si>
  <si>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</si>
  <si>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</si>
  <si>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</si>
  <si>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</si>
  <si>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</si>
  <si>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</si>
  <si>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</si>
  <si>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</si>
  <si>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</si>
  <si>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</si>
  <si>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</si>
  <si>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</si>
  <si>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</si>
  <si>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</si>
  <si>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</si>
  <si>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</si>
  <si>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</si>
  <si>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</si>
  <si>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</si>
  <si>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</si>
  <si>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</si>
  <si>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</si>
  <si>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</si>
  <si>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</si>
  <si>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</si>
  <si>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</si>
  <si>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</si>
  <si>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</si>
  <si>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</si>
  <si>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</si>
  <si>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</si>
  <si>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</si>
  <si>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</si>
  <si>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</si>
  <si>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</si>
  <si>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</si>
  <si>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</si>
  <si>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</si>
  <si>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</si>
  <si>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</si>
  <si>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</si>
  <si>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</si>
  <si>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</si>
  <si>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</si>
  <si>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</si>
  <si>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</si>
  <si>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</si>
  <si>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</si>
  <si>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</si>
  <si>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</si>
  <si>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</si>
  <si>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</si>
  <si>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</si>
  <si>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</si>
  <si>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</si>
  <si>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</si>
  <si>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</si>
  <si>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</si>
  <si>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</si>
  <si>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</si>
  <si>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</si>
  <si>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</si>
  <si>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</si>
  <si>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</si>
  <si>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</si>
  <si>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</si>
  <si>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</si>
  <si>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</si>
  <si>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</si>
  <si>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</si>
  <si>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</si>
  <si>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</si>
  <si>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</si>
  <si>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</si>
  <si>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</si>
  <si>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</si>
  <si>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</si>
  <si>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</si>
  <si>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</si>
  <si>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</si>
  <si>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</si>
  <si>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</si>
  <si>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</si>
  <si>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</si>
  <si>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</si>
  <si>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</si>
  <si>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</si>
  <si>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</si>
  <si>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</si>
  <si>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</si>
  <si>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</si>
  <si>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</si>
  <si>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</si>
  <si>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</si>
  <si>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</si>
  <si>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</si>
  <si>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</si>
  <si>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</si>
  <si>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</si>
  <si>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</si>
  <si>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</si>
  <si>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</si>
  <si>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</si>
  <si>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</si>
  <si>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</si>
  <si>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</si>
  <si>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</si>
  <si>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</si>
  <si>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</si>
  <si>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</si>
  <si>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</si>
  <si>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</si>
  <si>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</si>
  <si>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</si>
  <si>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</si>
  <si>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</si>
  <si>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</si>
  <si>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</si>
  <si>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</si>
  <si>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</si>
  <si>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</si>
  <si>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</si>
  <si>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</si>
  <si>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</si>
  <si>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</si>
  <si>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</si>
  <si>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</si>
  <si>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</si>
  <si>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</si>
  <si>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</si>
  <si>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</si>
  <si>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</si>
  <si>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</si>
  <si>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</si>
  <si>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</si>
  <si>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</si>
  <si>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</si>
  <si>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</si>
  <si>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</si>
  <si>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</si>
  <si>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</si>
  <si>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</si>
  <si>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</si>
  <si>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</si>
  <si>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</si>
  <si>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</si>
  <si>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</si>
  <si>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</si>
  <si>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</si>
  <si>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</si>
  <si>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</si>
  <si>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</si>
  <si>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</si>
  <si>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</si>
  <si>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</si>
  <si>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</si>
  <si>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</si>
  <si>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</si>
  <si>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</si>
  <si>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</si>
  <si>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</si>
  <si>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</si>
  <si>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</si>
  <si>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</si>
  <si>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</si>
  <si>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</si>
  <si>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</si>
  <si>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</si>
  <si>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</si>
  <si>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</si>
  <si>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</si>
  <si>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</si>
  <si>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</si>
  <si>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</si>
  <si>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</si>
  <si>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</si>
  <si>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</si>
  <si>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</si>
  <si>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</si>
  <si>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</si>
  <si>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</si>
  <si>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</si>
  <si>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</si>
  <si>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</si>
  <si>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</si>
  <si>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</si>
  <si>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</si>
  <si>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</si>
  <si>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</si>
  <si>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</si>
  <si>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</si>
  <si>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</si>
  <si>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</si>
  <si>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</si>
  <si>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</si>
  <si>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</si>
  <si>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</si>
  <si>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</si>
  <si>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</si>
  <si>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</si>
  <si>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</si>
  <si>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</si>
  <si>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</si>
  <si>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</si>
  <si>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</si>
  <si>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</si>
  <si>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</si>
  <si>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</si>
  <si>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</si>
  <si>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</si>
  <si>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</si>
  <si>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</si>
  <si>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</si>
  <si>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</si>
  <si>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</si>
  <si>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</si>
  <si>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</si>
  <si>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</si>
  <si>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</si>
  <si>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</si>
  <si>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</si>
  <si>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</si>
  <si>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</si>
  <si>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</si>
  <si>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</si>
  <si>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</si>
  <si>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</si>
  <si>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</si>
  <si>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</si>
  <si>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</si>
  <si>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</si>
  <si>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</si>
  <si>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</si>
  <si>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</si>
  <si>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</si>
  <si>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</si>
  <si>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</si>
  <si>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</si>
  <si>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</si>
  <si>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</si>
  <si>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</si>
  <si>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</si>
  <si>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</si>
  <si>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</si>
  <si>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</si>
  <si>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</si>
  <si>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</si>
  <si>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</si>
  <si>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</si>
  <si>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</si>
  <si>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</si>
  <si>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</si>
  <si>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</si>
  <si>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</si>
  <si>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</si>
  <si>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</si>
  <si>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</si>
  <si>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</si>
  <si>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</si>
  <si>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</si>
  <si>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</si>
  <si>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</si>
  <si>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</si>
  <si>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</si>
  <si>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</si>
  <si>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</si>
  <si>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</si>
  <si>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</si>
  <si>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</si>
  <si>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</si>
  <si>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</si>
  <si>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</si>
  <si>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</si>
  <si>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</si>
  <si>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</si>
  <si>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</si>
  <si>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</si>
  <si>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</si>
  <si>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</si>
  <si>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</si>
  <si>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</si>
  <si>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</si>
  <si>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</si>
  <si>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</si>
  <si>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</si>
  <si>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</si>
  <si>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</si>
  <si>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</si>
  <si>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</si>
  <si>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</si>
  <si>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</si>
  <si>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</si>
  <si>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</si>
  <si>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</si>
  <si>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</si>
  <si>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</si>
  <si>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</si>
  <si>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</si>
  <si>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</si>
  <si>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</si>
  <si>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</si>
  <si>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</si>
  <si>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</si>
  <si>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</si>
  <si>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</si>
  <si>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</si>
  <si>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</si>
  <si>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</si>
  <si>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</si>
  <si>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</si>
  <si>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</si>
  <si>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</si>
  <si>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</si>
  <si>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</si>
  <si>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</si>
  <si>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</si>
  <si>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</si>
  <si>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</si>
  <si>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</si>
  <si>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</si>
  <si>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</si>
  <si>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</si>
  <si>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</si>
  <si>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</si>
  <si>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</si>
  <si>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</si>
  <si>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</si>
  <si>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</si>
  <si>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</si>
  <si>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</si>
  <si>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</si>
  <si>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</si>
  <si>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</si>
  <si>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</si>
  <si>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</si>
  <si>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</si>
  <si>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</si>
  <si>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</si>
  <si>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</si>
  <si>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</si>
  <si>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</si>
  <si>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</si>
  <si>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</si>
  <si>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</si>
  <si>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</si>
  <si>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</si>
  <si>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</si>
  <si>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</si>
  <si>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</si>
  <si>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</si>
  <si>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</si>
  <si>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</si>
  <si>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</si>
  <si>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</si>
  <si>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</si>
  <si>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</si>
  <si>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</si>
  <si>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</si>
  <si>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</si>
  <si>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</si>
  <si>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</si>
  <si>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</si>
  <si>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</si>
  <si>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</si>
  <si>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</si>
  <si>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</si>
  <si>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</si>
  <si>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</si>
  <si>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</si>
  <si>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</si>
  <si>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</si>
  <si>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</si>
  <si>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</si>
  <si>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</si>
  <si>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</si>
  <si>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</si>
  <si>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</si>
  <si>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</si>
  <si>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</si>
  <si>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</si>
  <si>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</si>
  <si>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</si>
  <si>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</si>
  <si>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</si>
  <si>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</si>
  <si>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</si>
  <si>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</si>
  <si>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</si>
  <si>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</si>
  <si>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</si>
  <si>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</si>
  <si>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</si>
  <si>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</si>
  <si>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</si>
  <si>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</si>
  <si>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</si>
  <si>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</si>
  <si>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</si>
  <si>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</si>
  <si>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</si>
  <si>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</si>
  <si>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</si>
  <si>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</si>
  <si>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</si>
  <si>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</si>
  <si>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</si>
  <si>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</si>
  <si>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</si>
  <si>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</si>
  <si>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</si>
  <si>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</si>
  <si>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</si>
  <si>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</si>
  <si>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</si>
  <si>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</si>
  <si>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</si>
  <si>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</si>
  <si>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</si>
  <si>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</si>
  <si>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</si>
  <si>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</si>
  <si>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</si>
  <si>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</si>
  <si>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</si>
  <si>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</si>
  <si>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</si>
  <si>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</si>
  <si>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</si>
  <si>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</si>
  <si>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</si>
  <si>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</si>
  <si>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</si>
  <si>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</si>
  <si>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</si>
  <si>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</si>
  <si>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</si>
  <si>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</si>
  <si>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</si>
  <si>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</si>
  <si>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</si>
  <si>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</si>
  <si>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</si>
  <si>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</si>
  <si>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</si>
  <si>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</si>
  <si>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</si>
  <si>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</si>
  <si>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</si>
  <si>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</si>
  <si>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</si>
  <si>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</si>
  <si>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</si>
  <si>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</si>
  <si>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</si>
  <si>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</si>
  <si>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</si>
  <si>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</si>
  <si>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</si>
  <si>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</si>
  <si>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</si>
  <si>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</si>
  <si>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</si>
  <si>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</si>
  <si>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</si>
  <si>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</si>
  <si>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</si>
  <si>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</si>
  <si>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</si>
  <si>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</si>
  <si>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</si>
  <si>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</si>
  <si>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</si>
  <si>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</si>
  <si>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</si>
  <si>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</si>
  <si>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</si>
  <si>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</si>
  <si>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</si>
  <si>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</si>
  <si>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</si>
  <si>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</si>
  <si>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</si>
  <si>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</si>
  <si>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</si>
  <si>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</si>
  <si>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</si>
  <si>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</si>
  <si>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</si>
  <si>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</si>
  <si>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</si>
  <si>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</si>
  <si>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</si>
  <si>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</si>
  <si>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</si>
  <si>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</si>
  <si>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</si>
  <si>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</si>
  <si>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</si>
  <si>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</si>
  <si>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</si>
  <si>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</si>
  <si>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</si>
  <si>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</si>
  <si>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</si>
  <si>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</si>
  <si>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</si>
  <si>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</si>
  <si>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</si>
  <si>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</si>
  <si>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</si>
  <si>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</si>
  <si>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</si>
  <si>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</si>
  <si>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</si>
  <si>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</si>
  <si>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</si>
  <si>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</si>
  <si>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</si>
  <si>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</si>
  <si>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</si>
  <si>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</si>
  <si>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</si>
  <si>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</si>
  <si>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</si>
  <si>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</si>
  <si>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</si>
  <si>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</si>
  <si>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</si>
  <si>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</si>
  <si>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</si>
  <si>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</si>
  <si>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</si>
  <si>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</si>
  <si>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</si>
  <si>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</si>
  <si>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</si>
  <si>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</si>
  <si>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</si>
  <si>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</si>
  <si>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</si>
  <si>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</si>
  <si>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</si>
  <si>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</si>
  <si>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</si>
  <si>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</si>
  <si>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</si>
  <si>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</si>
  <si>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</si>
  <si>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</si>
  <si>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</si>
  <si>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</si>
  <si>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</si>
  <si>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</si>
  <si>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</si>
  <si>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</si>
  <si>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</si>
  <si>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</si>
  <si>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</si>
  <si>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</si>
  <si>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</si>
  <si>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</si>
  <si>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</si>
  <si>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</si>
  <si>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</si>
  <si>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</si>
  <si>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</si>
  <si>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</si>
  <si>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</si>
  <si>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</si>
  <si>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</si>
  <si>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</si>
  <si>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</si>
  <si>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</si>
  <si>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</si>
  <si>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</si>
  <si>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</si>
  <si>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</si>
  <si>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</si>
  <si>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</si>
  <si>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</si>
  <si>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</si>
  <si>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</si>
  <si>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</si>
  <si>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</si>
  <si>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</si>
  <si>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</si>
  <si>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</si>
  <si>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</si>
  <si>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</si>
  <si>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</si>
  <si>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</si>
  <si>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</si>
  <si>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</si>
  <si>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</si>
  <si>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</si>
  <si>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</si>
  <si>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</si>
  <si>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</si>
  <si>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</si>
  <si>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</si>
  <si>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</si>
  <si>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</si>
  <si>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</si>
  <si>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</si>
  <si>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</si>
  <si>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</si>
  <si>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</si>
  <si>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</si>
  <si>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</si>
  <si>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</si>
  <si>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</si>
  <si>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</si>
  <si>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</si>
  <si>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</si>
  <si>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</si>
  <si>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</si>
  <si>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</si>
  <si>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</si>
  <si>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</si>
  <si>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</si>
  <si>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</si>
  <si>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</si>
  <si>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</si>
  <si>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</si>
  <si>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</si>
  <si>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</si>
  <si>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</si>
  <si>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</si>
  <si>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</si>
  <si>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</si>
  <si>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</si>
  <si>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</si>
  <si>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</si>
  <si>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</si>
  <si>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</si>
  <si>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</si>
  <si>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</si>
  <si>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</si>
  <si>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</si>
  <si>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</si>
  <si>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</si>
  <si>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</si>
  <si>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</si>
  <si>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</si>
  <si>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</si>
  <si>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</si>
  <si>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</si>
  <si>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</si>
  <si>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</si>
  <si>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</si>
  <si>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</si>
  <si>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</si>
  <si>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</si>
  <si>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</si>
  <si>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</si>
  <si>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</si>
  <si>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</si>
  <si>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</si>
  <si>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</si>
  <si>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</si>
  <si>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</si>
  <si>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</si>
  <si>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</si>
  <si>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</si>
  <si>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</si>
  <si>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</si>
  <si>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</si>
  <si>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</si>
  <si>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</si>
  <si>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</si>
  <si>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</si>
  <si>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</si>
  <si>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</si>
  <si>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</si>
  <si>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</si>
  <si>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</si>
  <si>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</si>
  <si>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</si>
  <si>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</si>
  <si>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</si>
  <si>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</si>
  <si>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</si>
  <si>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</si>
  <si>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</si>
  <si>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</si>
  <si>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</si>
  <si>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</si>
  <si>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</si>
  <si>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</si>
  <si>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</si>
  <si>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</si>
  <si>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</si>
  <si>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</si>
  <si>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</si>
  <si>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</si>
  <si>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</si>
  <si>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</si>
  <si>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</si>
  <si>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</si>
  <si>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</si>
  <si>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</si>
  <si>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</si>
  <si>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</si>
  <si>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</si>
  <si>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</si>
  <si>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</si>
  <si>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</si>
  <si>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</si>
  <si>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</si>
  <si>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</si>
  <si>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</si>
  <si>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</si>
  <si>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</si>
  <si>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</si>
  <si>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</si>
  <si>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</si>
  <si>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</si>
  <si>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</si>
  <si>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</si>
  <si>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</si>
  <si>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</si>
  <si>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</si>
  <si>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</si>
  <si>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</si>
  <si>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</si>
  <si>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</si>
  <si>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</si>
  <si>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</si>
  <si>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</si>
  <si>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</si>
  <si>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</si>
  <si>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</si>
  <si>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</si>
  <si>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</si>
  <si>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</si>
  <si>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</si>
  <si>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</si>
  <si>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</si>
  <si>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</si>
  <si>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</si>
  <si>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</si>
  <si>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</si>
  <si>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</si>
  <si>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</si>
  <si>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</si>
  <si>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</si>
  <si>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</si>
  <si>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</si>
  <si>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</si>
  <si>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</si>
  <si>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</si>
  <si>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</si>
  <si>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</si>
  <si>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</si>
  <si>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</si>
  <si>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</si>
  <si>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</si>
  <si>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</si>
  <si>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</si>
  <si>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</si>
  <si>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</si>
  <si>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</si>
  <si>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</si>
  <si>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</si>
  <si>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</si>
  <si>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</si>
  <si>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</si>
  <si>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</si>
  <si>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</si>
  <si>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</si>
  <si>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</si>
  <si>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</si>
  <si>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</si>
  <si>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</si>
  <si>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</si>
  <si>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</si>
  <si>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</si>
  <si>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</si>
  <si>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</si>
  <si>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</si>
  <si>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</si>
  <si>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</si>
  <si>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</si>
  <si>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</si>
  <si>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</si>
  <si>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</si>
  <si>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</si>
  <si>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</si>
  <si>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</si>
  <si>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</si>
  <si>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</si>
  <si>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</si>
  <si>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</si>
  <si>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</si>
  <si>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</si>
  <si>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</si>
  <si>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</si>
  <si>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</si>
  <si>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</si>
  <si>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</si>
  <si>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</si>
  <si>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</si>
  <si>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</si>
  <si>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</si>
  <si>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</si>
  <si>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</si>
  <si>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</si>
  <si>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</si>
  <si>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</si>
  <si>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</si>
  <si>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</si>
  <si>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</si>
  <si>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</si>
  <si>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</si>
  <si>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</si>
  <si>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</si>
  <si>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</si>
  <si>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</si>
  <si>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</si>
  <si>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</si>
  <si>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</si>
  <si>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</si>
  <si>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</si>
  <si>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</si>
  <si>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</si>
  <si>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</si>
  <si>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</si>
  <si>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</si>
  <si>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</si>
  <si>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</si>
  <si>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</si>
  <si>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</si>
  <si>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</si>
  <si>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</si>
  <si>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</si>
  <si>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</si>
  <si>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</si>
  <si>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</si>
  <si>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</si>
  <si>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</si>
  <si>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</si>
  <si>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</si>
  <si>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</si>
  <si>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</si>
  <si>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</si>
  <si>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</si>
  <si>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</si>
  <si>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</si>
  <si>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</si>
  <si>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</si>
  <si>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</si>
  <si>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</si>
  <si>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</si>
  <si>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</si>
  <si>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</si>
  <si>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</si>
  <si>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</si>
  <si>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</si>
  <si>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</si>
  <si>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</si>
  <si>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</si>
  <si>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</si>
  <si>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</si>
  <si>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</si>
  <si>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</si>
  <si>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</si>
  <si>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</si>
  <si>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</si>
  <si>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</si>
  <si>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</si>
  <si>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</si>
  <si>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</si>
  <si>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</si>
  <si>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</si>
  <si>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</si>
  <si>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</si>
  <si>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</si>
  <si>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</si>
  <si>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</si>
  <si>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</si>
  <si>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</si>
  <si>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</si>
  <si>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</si>
  <si>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</si>
  <si>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</si>
  <si>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</si>
  <si>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</si>
  <si>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</si>
  <si>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</si>
  <si>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</si>
  <si>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</si>
  <si>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</si>
  <si>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</si>
  <si>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</si>
  <si>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</si>
  <si>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</si>
  <si>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</si>
  <si>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</si>
  <si>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</si>
  <si>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</si>
  <si>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</si>
  <si>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</si>
  <si>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</si>
  <si>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</si>
  <si>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</si>
  <si>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</si>
  <si>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</si>
  <si>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</si>
  <si>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</si>
  <si>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</si>
  <si>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</si>
  <si>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</si>
  <si>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</si>
  <si>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</si>
  <si>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</si>
  <si>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</si>
  <si>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</si>
  <si>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</si>
  <si>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</si>
  <si>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</si>
  <si>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</si>
  <si>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</si>
  <si>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</si>
  <si>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</si>
  <si>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</si>
  <si>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</si>
  <si>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</si>
  <si>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</si>
  <si>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</si>
  <si>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</si>
  <si>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</si>
  <si>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</si>
  <si>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</si>
  <si>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</si>
  <si>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</si>
  <si>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</si>
  <si>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</si>
  <si>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</si>
  <si>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</si>
  <si>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</si>
  <si>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</si>
  <si>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</si>
  <si>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</si>
  <si>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</si>
  <si>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</si>
  <si>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</si>
  <si>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</si>
  <si>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</si>
  <si>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</si>
  <si>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</si>
  <si>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</si>
  <si>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</si>
  <si>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</si>
  <si>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</si>
  <si>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</si>
  <si>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</si>
  <si>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</si>
  <si>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</si>
  <si>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</si>
  <si>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</si>
  <si>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</si>
  <si>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</si>
  <si>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</si>
  <si>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</si>
  <si>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</si>
  <si>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</si>
  <si>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</si>
  <si>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</si>
  <si>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</si>
  <si>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</si>
  <si>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</si>
  <si>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</si>
  <si>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</si>
  <si>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</si>
  <si>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</si>
  <si>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</si>
  <si>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</si>
  <si>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</si>
  <si>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</si>
  <si>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</si>
  <si>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</si>
  <si>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</si>
  <si>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</si>
  <si>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</si>
  <si>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</si>
  <si>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</si>
  <si>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</si>
  <si>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</si>
  <si>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</si>
  <si>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</si>
  <si>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</si>
  <si>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</si>
  <si>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</si>
  <si>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</si>
  <si>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</si>
  <si>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</si>
  <si>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</si>
  <si>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</si>
  <si>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</si>
  <si>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</si>
  <si>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</si>
  <si>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</si>
  <si>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</si>
  <si>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</si>
  <si>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</si>
  <si>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</si>
  <si>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</si>
  <si>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</si>
  <si>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</si>
  <si>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</si>
  <si>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</si>
  <si>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</si>
  <si>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</si>
  <si>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</si>
  <si>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</si>
  <si>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</si>
  <si>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</si>
  <si>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</si>
  <si>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</si>
  <si>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</si>
  <si>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</si>
  <si>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</si>
  <si>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</si>
  <si>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</si>
  <si>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</si>
  <si>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</si>
  <si>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</si>
  <si>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</si>
  <si>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</si>
  <si>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</si>
  <si>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</si>
  <si>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</si>
  <si>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</si>
  <si>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</si>
  <si>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</si>
  <si>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</si>
  <si>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</si>
  <si>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</si>
  <si>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</si>
  <si>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</si>
  <si>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</si>
  <si>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</si>
  <si>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</si>
  <si>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</si>
  <si>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</si>
  <si>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</si>
  <si>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</si>
  <si>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</si>
  <si>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</si>
  <si>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</si>
  <si>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</si>
  <si>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</si>
  <si>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</si>
  <si>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</si>
  <si>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</si>
  <si>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</si>
  <si>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</si>
  <si>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</si>
  <si>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</si>
  <si>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</si>
  <si>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</si>
  <si>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</si>
  <si>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</si>
  <si>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</si>
  <si>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</si>
  <si>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</si>
  <si>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</si>
  <si>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</si>
  <si>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</si>
  <si>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</si>
  <si>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</si>
  <si>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</si>
  <si>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</si>
  <si>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</si>
  <si>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</si>
  <si>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</si>
  <si>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</si>
  <si>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</si>
  <si>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</si>
  <si>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</si>
  <si>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</si>
  <si>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</si>
  <si>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</si>
  <si>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</si>
  <si>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</si>
  <si>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</si>
  <si>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</si>
  <si>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</si>
  <si>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</si>
  <si>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</si>
  <si>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</si>
  <si>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</si>
  <si>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</si>
  <si>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</si>
  <si>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</si>
  <si>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</si>
  <si>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</si>
  <si>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</si>
  <si>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</si>
  <si>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</si>
  <si>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</si>
  <si>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</si>
  <si>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</si>
  <si>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</si>
  <si>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</si>
  <si>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</si>
  <si>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</si>
  <si>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</si>
  <si>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</si>
  <si>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</si>
  <si>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</si>
  <si>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</si>
  <si>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</si>
  <si>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</si>
  <si>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</si>
  <si>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</si>
  <si>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</si>
  <si>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</si>
  <si>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</si>
  <si>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</si>
  <si>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</si>
  <si>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</si>
  <si>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</si>
  <si>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</si>
  <si>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</si>
  <si>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</si>
  <si>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</si>
  <si>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</si>
  <si>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</si>
  <si>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</si>
  <si>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</si>
  <si>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</si>
  <si>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</si>
  <si>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</si>
  <si>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</si>
  <si>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</si>
  <si>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</si>
  <si>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</si>
  <si>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</si>
  <si>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</si>
  <si>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</si>
  <si>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</si>
  <si>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</si>
  <si>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</si>
  <si>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</si>
  <si>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</si>
  <si>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</si>
  <si>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</si>
  <si>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</si>
  <si>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</si>
  <si>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</si>
  <si>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</si>
  <si>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</si>
  <si>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</si>
  <si>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</si>
  <si>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</si>
  <si>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</si>
  <si>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</si>
  <si>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</si>
  <si>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</si>
  <si>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</si>
  <si>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</si>
  <si>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</si>
  <si>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</si>
  <si>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</si>
  <si>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</si>
  <si>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</si>
  <si>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</si>
  <si>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</si>
  <si>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</si>
  <si>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</si>
  <si>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</si>
  <si>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</si>
  <si>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</si>
  <si>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</si>
  <si>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</si>
  <si>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</si>
  <si>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</si>
  <si>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</si>
  <si>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</si>
  <si>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</si>
  <si>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</si>
  <si>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</si>
  <si>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</si>
  <si>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</si>
  <si>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</si>
  <si>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</si>
  <si>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</si>
  <si>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</si>
  <si>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</si>
  <si>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</si>
  <si>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</si>
  <si>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</si>
  <si>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</si>
  <si>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</si>
  <si>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</si>
  <si>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</si>
  <si>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</si>
  <si>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</si>
  <si>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</si>
  <si>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</si>
  <si>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</si>
  <si>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</si>
  <si>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</si>
  <si>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</si>
  <si>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</si>
  <si>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</si>
  <si>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</si>
  <si>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</si>
  <si>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</si>
  <si>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</si>
  <si>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</si>
  <si>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</si>
  <si>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</si>
  <si>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</si>
  <si>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</si>
  <si>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</si>
  <si>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</si>
  <si>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</si>
  <si>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</si>
  <si>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</si>
  <si>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</si>
  <si>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</si>
  <si>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</si>
  <si>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</si>
  <si>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</si>
  <si>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</si>
  <si>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</si>
  <si>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</si>
  <si>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</si>
  <si>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</si>
  <si>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</si>
  <si>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</si>
  <si>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</si>
  <si>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</si>
  <si>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</si>
  <si>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</si>
  <si>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</si>
  <si>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</si>
  <si>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</si>
  <si>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</si>
  <si>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</si>
  <si>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</si>
  <si>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</si>
  <si>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</si>
  <si>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</si>
  <si>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</si>
  <si>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</si>
  <si>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</si>
  <si>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</si>
  <si>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</si>
  <si>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</si>
  <si>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</si>
  <si>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</si>
  <si>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</si>
  <si>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</si>
  <si>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</si>
  <si>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</si>
  <si>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</si>
  <si>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</si>
  <si>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</si>
  <si>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</si>
  <si>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</si>
  <si>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</si>
  <si>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</si>
  <si>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</si>
  <si>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</si>
  <si>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</si>
  <si>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</si>
  <si>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</si>
  <si>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</si>
  <si>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</si>
  <si>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</si>
  <si>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</si>
  <si>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</si>
  <si>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</si>
  <si>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</si>
  <si>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</si>
  <si>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</si>
  <si>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</si>
  <si>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</si>
  <si>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</si>
  <si>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</si>
  <si>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</si>
  <si>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</si>
  <si>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</si>
  <si>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</si>
  <si>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</si>
  <si>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</si>
  <si>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</si>
  <si>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</si>
  <si>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</si>
  <si>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</si>
  <si>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</si>
  <si>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</si>
  <si>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</si>
  <si>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</si>
  <si>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</si>
  <si>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</si>
  <si>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</si>
  <si>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</si>
  <si>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</si>
  <si>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</si>
  <si>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</si>
  <si>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</si>
  <si>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</si>
  <si>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</si>
  <si>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</si>
  <si>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</si>
  <si>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</si>
  <si>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</si>
  <si>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</si>
  <si>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</si>
  <si>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</si>
  <si>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</si>
  <si>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</si>
  <si>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</si>
  <si>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</si>
  <si>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</si>
  <si>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</si>
  <si>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</si>
  <si>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</si>
  <si>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</si>
  <si>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</si>
  <si>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</si>
  <si>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</si>
  <si>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</si>
  <si>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</si>
  <si>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</si>
  <si>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</si>
  <si>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</si>
  <si>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</si>
  <si>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</si>
  <si>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</si>
  <si>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</si>
  <si>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</si>
  <si>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</si>
  <si>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</si>
  <si>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</si>
  <si>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</si>
  <si>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</si>
  <si>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</si>
  <si>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</si>
  <si>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</si>
  <si>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</si>
  <si>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</si>
  <si>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</si>
  <si>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</si>
  <si>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</si>
  <si>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</si>
  <si>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</si>
  <si>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</si>
  <si>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</si>
  <si>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</si>
  <si>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</si>
  <si>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</si>
  <si>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</si>
  <si>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</si>
  <si>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</si>
  <si>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</si>
  <si>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</si>
  <si>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</si>
  <si>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</si>
  <si>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</si>
  <si>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</si>
  <si>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</si>
  <si>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</si>
  <si>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</si>
  <si>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</si>
  <si>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</si>
  <si>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</si>
  <si>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</si>
  <si>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</si>
  <si>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</si>
  <si>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</si>
  <si>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</si>
  <si>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</si>
  <si>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</si>
  <si>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</si>
  <si>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</si>
  <si>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</si>
  <si>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</si>
  <si>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</si>
  <si>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</si>
  <si>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</si>
  <si>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</si>
  <si>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</si>
  <si>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</si>
  <si>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</si>
  <si>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</si>
  <si>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</si>
  <si>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</si>
  <si>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</si>
  <si>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</si>
  <si>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</si>
  <si>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</si>
  <si>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</si>
  <si>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</si>
  <si>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</si>
  <si>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</si>
  <si>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</si>
  <si>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</si>
  <si>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</si>
  <si>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</si>
  <si>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</si>
  <si>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</si>
  <si>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</si>
  <si>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</si>
  <si>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</si>
  <si>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</si>
  <si>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</si>
  <si>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</si>
  <si>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</si>
  <si>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</si>
  <si>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</si>
  <si>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</si>
  <si>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</si>
  <si>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</si>
  <si>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</si>
  <si>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</si>
  <si>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</si>
  <si>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</si>
  <si>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</si>
  <si>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</si>
  <si>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</si>
  <si>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</si>
  <si>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</si>
  <si>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</si>
  <si>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</si>
  <si>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</si>
  <si>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</si>
  <si>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</si>
  <si>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</si>
  <si>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</si>
  <si>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</si>
  <si>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</si>
  <si>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</si>
  <si>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</si>
  <si>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</si>
  <si>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</si>
  <si>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</si>
  <si>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</si>
  <si>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</si>
  <si>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</si>
  <si>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</si>
  <si>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</si>
  <si>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</si>
  <si>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</si>
  <si>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</si>
  <si>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</si>
  <si>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</si>
  <si>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</si>
  <si>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</si>
  <si>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</si>
  <si>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</si>
  <si>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</si>
  <si>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</si>
  <si>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</si>
  <si>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</si>
  <si>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</si>
  <si>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</si>
  <si>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</si>
  <si>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</si>
  <si>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</si>
  <si>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</si>
  <si>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</si>
  <si>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</si>
  <si>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</si>
  <si>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</si>
  <si>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</si>
  <si>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</si>
  <si>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</si>
  <si>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</si>
  <si>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</si>
  <si>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</si>
  <si>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</si>
  <si>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</si>
  <si>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</si>
  <si>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</si>
  <si>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</si>
  <si>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</si>
  <si>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</si>
  <si>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</si>
  <si>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</si>
  <si>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</si>
  <si>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</si>
  <si>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</si>
  <si>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</si>
  <si>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</si>
  <si>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</si>
  <si>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</si>
  <si>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</si>
  <si>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</si>
  <si>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</si>
  <si>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</si>
  <si>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</si>
  <si>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</si>
  <si>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</si>
  <si>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</si>
  <si>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</si>
  <si>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</si>
  <si>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</si>
  <si>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</si>
  <si>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</si>
  <si>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</si>
  <si>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</si>
  <si>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</si>
  <si>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</si>
  <si>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</si>
  <si>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</si>
  <si>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</si>
  <si>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</si>
  <si>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</si>
  <si>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</si>
  <si>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</si>
  <si>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</si>
  <si>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</si>
  <si>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</si>
  <si>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</si>
  <si>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</si>
  <si>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</si>
  <si>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</si>
  <si>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</si>
  <si>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</si>
  <si>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</si>
  <si>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</si>
  <si>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</si>
  <si>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</si>
  <si>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</si>
  <si>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</si>
  <si>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</si>
  <si>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</si>
  <si>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</si>
  <si>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</si>
  <si>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</si>
  <si>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</si>
  <si>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</si>
  <si>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</si>
  <si>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</si>
  <si>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</si>
  <si>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</si>
  <si>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</si>
  <si>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</si>
  <si>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</si>
  <si>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</si>
  <si>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</si>
  <si>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</si>
  <si>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</si>
  <si>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</si>
  <si>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</si>
  <si>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</si>
  <si>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</si>
  <si>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</si>
  <si>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</si>
  <si>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</si>
  <si>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</si>
  <si>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</si>
  <si>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</si>
  <si>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</si>
  <si>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</si>
  <si>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</si>
  <si>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</si>
  <si>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</si>
  <si>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</si>
  <si>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</si>
  <si>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</si>
  <si>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</si>
  <si>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</si>
  <si>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</si>
  <si>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</si>
  <si>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</si>
  <si>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</si>
  <si>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</si>
  <si>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</si>
  <si>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</si>
  <si>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</si>
  <si>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</si>
  <si>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</si>
  <si>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</si>
  <si>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</si>
  <si>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</si>
  <si>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</si>
  <si>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</si>
  <si>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</si>
  <si>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</si>
  <si>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</si>
  <si>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</si>
  <si>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</si>
  <si>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</si>
  <si>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</si>
  <si>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</si>
  <si>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</si>
  <si>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</si>
  <si>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</si>
  <si>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</si>
  <si>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</si>
  <si>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</si>
  <si>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</si>
  <si>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</si>
  <si>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</si>
  <si>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</si>
  <si>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</si>
  <si>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</si>
  <si>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</si>
  <si>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</si>
  <si>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</si>
  <si>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</si>
  <si>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</si>
  <si>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</si>
  <si>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</si>
  <si>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</si>
  <si>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</si>
  <si>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</si>
  <si>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</si>
  <si>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</si>
  <si>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</si>
  <si>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</si>
  <si>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</si>
  <si>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</si>
  <si>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</si>
  <si>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</si>
  <si>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</si>
  <si>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</si>
  <si>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</si>
  <si>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</si>
  <si>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</si>
  <si>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</si>
  <si>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</si>
  <si>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</si>
  <si>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</si>
  <si>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</si>
  <si>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</si>
  <si>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</si>
  <si>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</si>
  <si>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</si>
  <si>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</si>
  <si>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</si>
  <si>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</si>
  <si>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</si>
  <si>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</si>
  <si>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</si>
  <si>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</si>
  <si>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</si>
  <si>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</si>
  <si>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</si>
  <si>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</si>
  <si>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</si>
  <si>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</si>
  <si>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</si>
  <si>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</si>
  <si>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</si>
  <si>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</si>
  <si>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</si>
  <si>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</si>
  <si>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</si>
  <si>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</si>
  <si>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</si>
  <si>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</si>
  <si>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</si>
  <si>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</si>
  <si>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</si>
  <si>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</si>
  <si>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</si>
  <si>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</si>
  <si>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</si>
  <si>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</si>
  <si>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</si>
  <si>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</si>
  <si>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</si>
  <si>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</si>
  <si>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</si>
  <si>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</si>
  <si>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</si>
  <si>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</si>
  <si>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</si>
  <si>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</si>
  <si>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</si>
  <si>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</si>
  <si>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</si>
  <si>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</si>
  <si>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</si>
  <si>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</si>
  <si>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</si>
  <si>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</si>
  <si>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</si>
  <si>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</si>
  <si>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</si>
  <si>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</si>
  <si>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</si>
  <si>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</si>
  <si>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</si>
  <si>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</si>
  <si>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</si>
  <si>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</si>
  <si>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</si>
  <si>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</si>
  <si>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</si>
  <si>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</si>
  <si>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</si>
  <si>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</si>
  <si>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</si>
  <si>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</si>
  <si>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</si>
  <si>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</si>
  <si>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</si>
  <si>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</si>
  <si>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</si>
  <si>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</si>
  <si>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</si>
  <si>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</si>
  <si>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</si>
  <si>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</si>
  <si>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</si>
  <si>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</si>
  <si>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</si>
  <si>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</si>
  <si>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</si>
  <si>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</si>
  <si>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</si>
  <si>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</si>
  <si>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</si>
  <si>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</si>
  <si>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</si>
  <si>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</si>
  <si>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</si>
  <si>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</si>
  <si>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</si>
  <si>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</si>
  <si>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</si>
  <si>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</si>
  <si>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</si>
  <si>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</si>
  <si>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</si>
  <si>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</si>
  <si>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</si>
  <si>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</si>
  <si>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</si>
  <si>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</si>
  <si>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</si>
  <si>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</si>
  <si>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</si>
  <si>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</si>
  <si>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</si>
  <si>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</si>
  <si>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</si>
  <si>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</si>
  <si>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</si>
  <si>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</si>
  <si>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</si>
  <si>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</si>
  <si>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</si>
  <si>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</si>
  <si>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</si>
  <si>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</si>
  <si>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</si>
  <si>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</si>
  <si>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</si>
  <si>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</si>
  <si>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</si>
  <si>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</si>
  <si>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</si>
  <si>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</si>
  <si>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</si>
  <si>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</si>
  <si>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</si>
  <si>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</si>
  <si>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</si>
  <si>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</si>
  <si>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</si>
  <si>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</si>
  <si>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</si>
  <si>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</si>
  <si>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</si>
  <si>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</si>
  <si>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</si>
  <si>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</si>
  <si>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</si>
  <si>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</si>
  <si>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</si>
  <si>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</si>
  <si>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</si>
  <si>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</si>
  <si>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</si>
  <si>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</si>
  <si>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</si>
  <si>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</si>
  <si>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</si>
  <si>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</si>
  <si>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</si>
  <si>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</si>
  <si>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</si>
  <si>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</si>
  <si>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</si>
  <si>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</si>
  <si>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</si>
  <si>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</si>
  <si>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</si>
  <si>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</si>
  <si>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</si>
  <si>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</si>
  <si>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</si>
  <si>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</si>
  <si>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</si>
  <si>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</si>
  <si>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</si>
  <si>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</si>
  <si>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</si>
  <si>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</si>
  <si>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</si>
  <si>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</si>
  <si>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</si>
  <si>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</si>
  <si>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</si>
  <si>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</si>
  <si>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</si>
  <si>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</si>
  <si>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</si>
  <si>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</si>
  <si>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</si>
  <si>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</si>
  <si>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</si>
  <si>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</si>
  <si>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</si>
  <si>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</si>
  <si>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</si>
  <si>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</si>
  <si>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</si>
  <si>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</si>
  <si>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</si>
  <si>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</si>
  <si>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</si>
  <si>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</si>
  <si>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</si>
  <si>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</si>
  <si>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</si>
  <si>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</si>
  <si>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</si>
  <si>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</si>
  <si>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</si>
  <si>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</si>
  <si>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</si>
  <si>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</si>
  <si>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</si>
  <si>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</si>
  <si>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</si>
  <si>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</si>
  <si>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</si>
  <si>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</si>
  <si>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</si>
  <si>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</si>
  <si>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</si>
  <si>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</si>
  <si>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</si>
  <si>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</si>
  <si>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</si>
  <si>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</si>
  <si>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</si>
  <si>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</si>
  <si>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</si>
  <si>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</si>
  <si>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</si>
  <si>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</si>
  <si>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</si>
  <si>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</si>
  <si>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</si>
  <si>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</si>
  <si>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</si>
  <si>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</si>
  <si>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</si>
  <si>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</si>
  <si>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</si>
  <si>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</si>
  <si>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</si>
  <si>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</si>
  <si>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</si>
  <si>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</si>
  <si>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</si>
  <si>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</si>
  <si>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</si>
  <si>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</si>
  <si>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</si>
  <si>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</si>
  <si>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</si>
  <si>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</si>
  <si>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</si>
  <si>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</si>
  <si>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</si>
  <si>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</si>
  <si>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</si>
  <si>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</si>
  <si>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</si>
  <si>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</si>
  <si>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</si>
  <si>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</si>
  <si>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</si>
  <si>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</si>
  <si>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</si>
  <si>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</si>
  <si>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</si>
  <si>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</si>
  <si>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</si>
  <si>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</si>
  <si>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</si>
  <si>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</si>
  <si>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</si>
  <si>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</si>
  <si>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</si>
  <si>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</si>
  <si>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</si>
  <si>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</si>
  <si>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</si>
  <si>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</si>
  <si>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</si>
  <si>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</si>
  <si>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</si>
  <si>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</si>
  <si>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</si>
  <si>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</si>
  <si>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</si>
  <si>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</si>
  <si>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</si>
  <si>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</si>
  <si>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</si>
  <si>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</si>
  <si>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</si>
  <si>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</si>
  <si>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</si>
  <si>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</si>
  <si>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</si>
  <si>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</si>
  <si>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</si>
  <si>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</si>
  <si>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</si>
  <si>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</si>
  <si>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</si>
  <si>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</si>
  <si>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</si>
  <si>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</si>
  <si>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</si>
  <si>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</si>
  <si>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</si>
  <si>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</si>
  <si>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</si>
  <si>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</si>
  <si>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</si>
  <si>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</si>
  <si>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</si>
  <si>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</si>
  <si>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</si>
  <si>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</si>
  <si>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</si>
  <si>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</si>
  <si>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</si>
  <si>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</si>
  <si>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</si>
  <si>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</si>
  <si>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</si>
  <si>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</si>
  <si>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</si>
  <si>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</si>
  <si>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</si>
  <si>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</si>
  <si>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</si>
  <si>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</si>
  <si>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</si>
  <si>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</si>
  <si>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</si>
  <si>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</si>
  <si>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</si>
  <si>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</si>
  <si>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</si>
  <si>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</si>
  <si>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</si>
  <si>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</si>
  <si>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</si>
  <si>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</si>
  <si>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</si>
  <si>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</si>
  <si>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</si>
  <si>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</si>
  <si>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</si>
  <si>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</si>
  <si>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</si>
  <si>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</si>
  <si>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</si>
  <si>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</si>
  <si>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</si>
  <si>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</si>
  <si>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</si>
  <si>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</si>
  <si>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</si>
  <si>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</si>
  <si>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</si>
  <si>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</si>
  <si>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</si>
  <si>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</si>
  <si>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</si>
  <si>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</si>
  <si>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</si>
  <si>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</si>
  <si>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</si>
  <si>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</si>
  <si>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</si>
  <si>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</si>
  <si>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</si>
  <si>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</si>
  <si>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</si>
  <si>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</si>
  <si>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</si>
  <si>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</si>
  <si>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</si>
  <si>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</si>
  <si>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</si>
  <si>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</si>
  <si>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</si>
  <si>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</si>
  <si>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</si>
  <si>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</si>
  <si>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</si>
  <si>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</si>
  <si>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</si>
  <si>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</si>
  <si>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</si>
  <si>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</si>
  <si>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</si>
  <si>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</si>
  <si>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</si>
  <si>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</si>
  <si>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</si>
  <si>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</si>
  <si>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</si>
  <si>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</si>
  <si>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</si>
  <si>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</si>
  <si>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</si>
  <si>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</si>
  <si>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</si>
  <si>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</si>
  <si>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</si>
  <si>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</si>
  <si>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</si>
  <si>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</si>
  <si>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</si>
  <si>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</si>
  <si>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</si>
  <si>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</si>
  <si>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</si>
  <si>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</si>
  <si>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</si>
  <si>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</si>
  <si>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</si>
  <si>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</si>
  <si>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</si>
  <si>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</si>
  <si>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</si>
  <si>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</si>
  <si>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</si>
  <si>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</si>
  <si>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</si>
  <si>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</si>
  <si>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</si>
  <si>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</si>
  <si>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</si>
  <si>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</si>
  <si>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</si>
  <si>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</si>
  <si>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</si>
  <si>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</si>
  <si>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</si>
  <si>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</si>
  <si>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</si>
  <si>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</si>
  <si>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</si>
  <si>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</si>
  <si>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</si>
  <si>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</si>
  <si>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</si>
  <si>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</si>
  <si>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</si>
  <si>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</si>
  <si>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</si>
  <si>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</si>
  <si>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</si>
  <si>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</si>
  <si>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</si>
  <si>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</si>
  <si>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</si>
  <si>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</si>
  <si>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</si>
  <si>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</si>
  <si>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</si>
  <si>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</si>
  <si>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</si>
  <si>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</si>
  <si>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</si>
  <si>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</si>
  <si>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</si>
  <si>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</si>
  <si>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</si>
  <si>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</si>
  <si>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</si>
  <si>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</si>
  <si>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</si>
  <si>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</si>
  <si>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</si>
  <si>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</si>
  <si>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</si>
  <si>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</si>
  <si>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</si>
  <si>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</si>
  <si>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</si>
  <si>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</si>
  <si>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</si>
  <si>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</si>
  <si>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</si>
  <si>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</si>
  <si>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</si>
  <si>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</si>
  <si>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</si>
  <si>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</si>
  <si>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</si>
  <si>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</si>
  <si>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</si>
  <si>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</si>
  <si>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</si>
  <si>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</si>
  <si>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</si>
  <si>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</si>
  <si>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</si>
  <si>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</si>
  <si>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</si>
  <si>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</si>
  <si>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</si>
  <si>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</si>
  <si>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</si>
  <si>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</si>
  <si>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</si>
  <si>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</si>
  <si>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</si>
  <si>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</si>
  <si>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</si>
  <si>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</si>
  <si>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</si>
  <si>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</si>
  <si>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</si>
  <si>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</si>
  <si>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</si>
  <si>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</si>
  <si>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</si>
  <si>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</si>
  <si>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</si>
  <si>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</si>
  <si>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</si>
  <si>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</si>
  <si>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</si>
  <si>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</si>
  <si>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</si>
  <si>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</si>
  <si>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</si>
  <si>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</si>
  <si>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</si>
  <si>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</si>
  <si>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</si>
  <si>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</si>
  <si>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</si>
  <si>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</si>
  <si>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</si>
  <si>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</si>
  <si>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</si>
  <si>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</si>
  <si>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</si>
  <si>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</si>
  <si>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</si>
  <si>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</si>
  <si>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</si>
  <si>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</si>
  <si>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</si>
  <si>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</si>
  <si>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</si>
  <si>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</si>
  <si>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</si>
  <si>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</si>
  <si>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</si>
  <si>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</si>
  <si>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</si>
  <si>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</si>
  <si>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</si>
  <si>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</si>
  <si>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</si>
  <si>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</si>
  <si>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</si>
  <si>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</si>
  <si>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</si>
  <si>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</si>
  <si>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</si>
  <si>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</si>
  <si>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</si>
  <si>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</si>
  <si>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</si>
  <si>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</si>
  <si>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</si>
  <si>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</si>
  <si>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</si>
  <si>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</si>
  <si>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</si>
  <si>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</si>
  <si>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</si>
  <si>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</si>
  <si>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</si>
  <si>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</si>
  <si>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</si>
  <si>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</si>
  <si>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</si>
  <si>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</si>
  <si>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</si>
  <si>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</si>
  <si>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</si>
  <si>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</si>
  <si>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</si>
  <si>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</si>
  <si>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</si>
  <si>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</si>
  <si>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</si>
  <si>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</si>
  <si>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</si>
  <si>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</si>
  <si>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</si>
  <si>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</si>
  <si>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</si>
  <si>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</si>
  <si>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</si>
  <si>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</si>
  <si>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</si>
  <si>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</si>
  <si>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</si>
  <si>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</si>
  <si>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</si>
  <si>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</si>
  <si>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</si>
  <si>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</si>
  <si>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</si>
  <si>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</si>
  <si>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</si>
  <si>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</si>
  <si>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</si>
  <si>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</si>
  <si>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</si>
  <si>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</si>
  <si>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</si>
  <si>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</si>
  <si>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</si>
  <si>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</si>
  <si>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</si>
  <si>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</si>
  <si>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</si>
  <si>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</si>
  <si>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</si>
  <si>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</si>
  <si>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</si>
  <si>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</si>
  <si>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</si>
  <si>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</si>
  <si>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</si>
  <si>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</si>
  <si>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</si>
  <si>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</si>
  <si>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</si>
  <si>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</si>
  <si>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</si>
  <si>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</si>
  <si>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</si>
  <si>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</si>
  <si>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</si>
  <si>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</si>
  <si>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</si>
  <si>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</si>
  <si>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</si>
  <si>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</si>
  <si>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</si>
  <si>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</si>
  <si>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</si>
  <si>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</si>
  <si>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</si>
  <si>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</si>
  <si>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</si>
  <si>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</si>
  <si>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</si>
  <si>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</si>
  <si>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</si>
  <si>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</si>
  <si>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</si>
  <si>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</si>
  <si>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</si>
  <si>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</si>
  <si>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</si>
  <si>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</si>
  <si>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</si>
  <si>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</si>
  <si>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</si>
  <si>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</si>
  <si>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</si>
  <si>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</si>
  <si>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</si>
  <si>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</si>
  <si>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</si>
  <si>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</si>
  <si>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</si>
  <si>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</si>
  <si>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</si>
  <si>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</si>
  <si>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</si>
  <si>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</si>
  <si>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</si>
  <si>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</si>
  <si>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</si>
  <si>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</si>
  <si>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</si>
  <si>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</si>
  <si>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</si>
  <si>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</si>
  <si>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</si>
  <si>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</si>
  <si>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</si>
  <si>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</si>
  <si>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</si>
  <si>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</si>
  <si>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</si>
  <si>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</si>
  <si>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</si>
  <si>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</si>
  <si>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</si>
  <si>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</si>
  <si>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</si>
  <si>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</si>
  <si>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</si>
  <si>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</si>
  <si>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</si>
  <si>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</si>
  <si>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</si>
  <si>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</si>
  <si>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</si>
  <si>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</si>
  <si>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</si>
  <si>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</si>
  <si>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</si>
  <si>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</si>
  <si>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</si>
  <si>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</si>
  <si>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</si>
  <si>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</si>
  <si>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</si>
  <si>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</si>
  <si>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</si>
  <si>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</si>
  <si>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</si>
  <si>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</si>
  <si>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</si>
  <si>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</si>
  <si>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</si>
  <si>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</si>
  <si>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</si>
  <si>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</si>
  <si>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</si>
  <si>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</si>
  <si>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</si>
  <si>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</si>
  <si>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</si>
  <si>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</si>
  <si>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</si>
  <si>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</si>
  <si>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</si>
  <si>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</si>
  <si>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</si>
  <si>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</si>
  <si>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</si>
  <si>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</si>
  <si>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</si>
  <si>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</si>
  <si>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</si>
  <si>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</si>
  <si>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</si>
  <si>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</si>
  <si>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</si>
  <si>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</si>
  <si>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</si>
  <si>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</si>
  <si>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</si>
  <si>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</si>
  <si>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</si>
  <si>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</si>
  <si>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</si>
  <si>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</si>
  <si>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</si>
  <si>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</si>
  <si>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</si>
  <si>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</si>
  <si>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</si>
  <si>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</si>
  <si>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</si>
  <si>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</si>
  <si>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</si>
  <si>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</si>
  <si>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</si>
  <si>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</si>
  <si>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</si>
  <si>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</si>
  <si>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</si>
  <si>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</si>
  <si>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</si>
  <si>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</si>
  <si>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</si>
  <si>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</si>
  <si>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</si>
  <si>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</si>
  <si>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</si>
  <si>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</si>
  <si>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</si>
  <si>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</si>
  <si>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</si>
  <si>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</si>
  <si>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</si>
  <si>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</si>
  <si>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</si>
  <si>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</si>
  <si>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</si>
  <si>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</si>
  <si>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</si>
  <si>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</si>
  <si>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</si>
  <si>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</si>
  <si>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</si>
  <si>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</si>
  <si>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</si>
  <si>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</si>
  <si>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</si>
  <si>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</si>
  <si>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</si>
  <si>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</si>
  <si>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</si>
  <si>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</si>
  <si>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</si>
  <si>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</si>
  <si>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</si>
  <si>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</si>
  <si>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</si>
  <si>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</si>
  <si>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</si>
  <si>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</si>
  <si>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</si>
  <si>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</si>
  <si>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</si>
  <si>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</si>
  <si>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</si>
  <si>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</si>
  <si>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</si>
  <si>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</si>
  <si>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</si>
  <si>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</si>
  <si>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</si>
  <si>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</si>
  <si>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</si>
  <si>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</si>
  <si>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</si>
  <si>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</si>
  <si>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</si>
  <si>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</si>
  <si>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</si>
  <si>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</si>
  <si>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</si>
  <si>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</si>
  <si>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</si>
  <si>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</si>
  <si>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</si>
  <si>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</si>
  <si>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</si>
  <si>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</si>
  <si>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</si>
  <si>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</si>
  <si>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</si>
  <si>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</si>
  <si>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</si>
  <si>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</si>
  <si>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</si>
  <si>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</si>
  <si>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</si>
  <si>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</si>
  <si>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</si>
  <si>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</si>
  <si>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</si>
  <si>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</si>
  <si>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</si>
  <si>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</si>
  <si>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</si>
  <si>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</si>
  <si>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</si>
  <si>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</si>
  <si>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</si>
  <si>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</si>
  <si>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</si>
  <si>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</si>
  <si>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</si>
  <si>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</si>
  <si>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</si>
  <si>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</si>
  <si>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</si>
  <si>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</si>
  <si>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</si>
  <si>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</si>
  <si>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</si>
  <si>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</si>
  <si>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</si>
  <si>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</si>
  <si>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</si>
  <si>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</si>
  <si>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</si>
  <si>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</si>
  <si>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</si>
  <si>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</si>
  <si>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</si>
  <si>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</si>
  <si>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</si>
  <si>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</si>
  <si>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</si>
  <si>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</si>
  <si>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</si>
  <si>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</si>
  <si>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</si>
  <si>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</si>
  <si>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</si>
  <si>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</si>
  <si>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</si>
  <si>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</si>
  <si>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</si>
  <si>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</si>
  <si>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</si>
  <si>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</si>
  <si>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</si>
  <si>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</si>
  <si>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</si>
  <si>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</si>
  <si>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</si>
  <si>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</si>
  <si>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</si>
  <si>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</si>
  <si>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</si>
  <si>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</si>
  <si>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</si>
  <si>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</si>
  <si>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</si>
  <si>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</si>
  <si>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</si>
  <si>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</si>
  <si>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</si>
  <si>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</si>
  <si>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</si>
  <si>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</si>
  <si>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</si>
  <si>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</si>
  <si>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</si>
  <si>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</si>
  <si>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</si>
  <si>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</si>
  <si>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</si>
  <si>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</si>
  <si>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</si>
  <si>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</si>
  <si>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</si>
  <si>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</si>
  <si>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</si>
  <si>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</si>
  <si>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</si>
  <si>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</si>
  <si>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</si>
  <si>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</si>
  <si>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</si>
  <si>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</si>
  <si>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</si>
  <si>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</si>
  <si>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</si>
  <si>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</si>
  <si>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</si>
  <si>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</si>
  <si>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</si>
  <si>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</si>
  <si>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</si>
  <si>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</si>
  <si>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</si>
  <si>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</si>
  <si>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</si>
  <si>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</si>
  <si>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</si>
  <si>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</si>
  <si>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</si>
  <si>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</si>
  <si>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</si>
  <si>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</si>
  <si>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</si>
  <si>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</si>
  <si>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</si>
  <si>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</si>
  <si>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</si>
  <si>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</si>
  <si>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</si>
  <si>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</si>
  <si>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</si>
  <si>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</si>
  <si>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</si>
  <si>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</si>
  <si>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</si>
  <si>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</si>
  <si>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</si>
  <si>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</si>
  <si>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</si>
  <si>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</si>
  <si>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</si>
  <si>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</si>
  <si>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</si>
  <si>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</si>
  <si>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</si>
  <si>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</si>
  <si>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</si>
  <si>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</si>
  <si>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</si>
  <si>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</si>
  <si>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</si>
  <si>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</si>
  <si>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</si>
  <si>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</si>
  <si>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</si>
  <si>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</si>
  <si>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</si>
  <si>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</si>
  <si>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</si>
  <si>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</si>
  <si>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</si>
  <si>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</si>
  <si>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</si>
  <si>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</si>
  <si>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</si>
  <si>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</si>
  <si>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</si>
  <si>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</si>
  <si>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</si>
  <si>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</si>
  <si>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</si>
  <si>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</si>
  <si>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</si>
  <si>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</si>
  <si>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</si>
  <si>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</si>
  <si>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</si>
  <si>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</si>
  <si>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</si>
  <si>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</si>
  <si>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</si>
  <si>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</si>
  <si>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</si>
  <si>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</si>
  <si>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</si>
  <si>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</si>
  <si>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</si>
  <si>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</si>
  <si>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</si>
  <si>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</si>
  <si>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</si>
  <si>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</si>
  <si>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</si>
  <si>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</si>
  <si>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</si>
  <si>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</si>
  <si>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</si>
  <si>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</si>
  <si>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</si>
  <si>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</si>
  <si>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</si>
  <si>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</si>
  <si>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</si>
  <si>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</si>
  <si>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</si>
  <si>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</si>
  <si>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</si>
  <si>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</si>
  <si>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</si>
  <si>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</si>
  <si>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</si>
  <si>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</si>
  <si>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</si>
  <si>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</si>
  <si>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</si>
  <si>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</si>
  <si>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</si>
  <si>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</si>
  <si>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</si>
  <si>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</si>
  <si>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</si>
  <si>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</si>
  <si>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</si>
  <si>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</si>
  <si>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</si>
  <si>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</si>
  <si>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</si>
  <si>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</si>
  <si>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</si>
  <si>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</si>
  <si>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</si>
  <si>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</si>
  <si>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</si>
  <si>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</si>
  <si>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</si>
  <si>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</si>
  <si>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</si>
  <si>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</si>
  <si>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</si>
  <si>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</si>
  <si>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</si>
  <si>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</si>
  <si>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</si>
  <si>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</si>
  <si>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</si>
  <si>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</si>
  <si>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</si>
  <si>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</si>
  <si>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</si>
  <si>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</si>
  <si>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</si>
  <si>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</si>
  <si>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</si>
  <si>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</si>
  <si>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</si>
  <si>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</si>
  <si>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</si>
  <si>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</si>
  <si>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</si>
  <si>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</si>
  <si>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</si>
  <si>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</si>
  <si>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</si>
  <si>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</si>
  <si>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</si>
  <si>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</si>
  <si>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</si>
  <si>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</si>
  <si>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</si>
  <si>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</si>
  <si>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</si>
  <si>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</si>
  <si>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</si>
  <si>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</si>
  <si>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</si>
  <si>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</si>
  <si>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</si>
  <si>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</si>
  <si>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</si>
  <si>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</si>
  <si>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</si>
  <si>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</si>
  <si>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</si>
  <si>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</si>
  <si>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</si>
  <si>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</si>
  <si>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</si>
  <si>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</si>
  <si>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</si>
  <si>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</si>
  <si>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</si>
  <si>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</si>
  <si>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</si>
  <si>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</si>
  <si>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</si>
  <si>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</si>
  <si>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</si>
  <si>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</si>
  <si>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</si>
  <si>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</si>
  <si>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</si>
  <si>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</si>
  <si>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</si>
  <si>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</si>
  <si>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</si>
  <si>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</si>
  <si>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</si>
  <si>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</si>
  <si>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</si>
  <si>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</si>
  <si>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</si>
  <si>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</si>
  <si>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</si>
  <si>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</si>
  <si>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</si>
  <si>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</si>
  <si>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</si>
  <si>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</si>
  <si>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</si>
  <si>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</si>
  <si>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</si>
  <si>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</si>
  <si>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</si>
  <si>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</si>
  <si>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</si>
  <si>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</si>
  <si>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</si>
  <si>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</si>
  <si>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</si>
  <si>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</si>
  <si>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</si>
  <si>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</si>
  <si>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</si>
  <si>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</si>
  <si>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</si>
  <si>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</si>
  <si>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</si>
  <si>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</si>
  <si>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</si>
  <si>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</si>
  <si>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</si>
  <si>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</si>
  <si>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</si>
  <si>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</si>
  <si>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</si>
  <si>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</si>
  <si>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</si>
  <si>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</si>
  <si>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</si>
  <si>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</si>
  <si>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</si>
  <si>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</si>
  <si>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</si>
  <si>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</si>
  <si>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</si>
  <si>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</si>
  <si>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</si>
  <si>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</si>
  <si>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</si>
  <si>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</si>
  <si>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</si>
  <si>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</si>
  <si>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</si>
  <si>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</si>
  <si>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</si>
  <si>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</si>
  <si>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</si>
  <si>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</si>
  <si>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</si>
  <si>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</si>
  <si>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</si>
  <si>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</si>
  <si>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</si>
  <si>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</si>
  <si>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</si>
  <si>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</si>
  <si>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</si>
  <si>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</si>
  <si>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</si>
  <si>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</si>
  <si>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</si>
  <si>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</si>
  <si>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</si>
  <si>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</si>
  <si>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</si>
  <si>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</si>
  <si>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</si>
  <si>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</si>
  <si>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</si>
  <si>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</si>
  <si>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</si>
  <si>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</si>
  <si>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</si>
  <si>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</si>
  <si>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</si>
  <si>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</si>
  <si>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</si>
  <si>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</si>
  <si>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</si>
  <si>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</si>
  <si>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</si>
  <si>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</si>
  <si>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</si>
  <si>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</si>
  <si>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</si>
  <si>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</si>
  <si>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</si>
  <si>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</si>
  <si>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</si>
  <si>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</si>
  <si>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</si>
  <si>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</si>
  <si>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</si>
  <si>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</si>
  <si>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</si>
  <si>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</si>
  <si>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</si>
  <si>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</si>
  <si>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</si>
  <si>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</si>
  <si>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</si>
  <si>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</si>
  <si>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</si>
  <si>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</si>
  <si>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</si>
  <si>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</si>
  <si>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</si>
  <si>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</si>
  <si>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</si>
  <si>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</si>
  <si>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</si>
  <si>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</si>
  <si>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</si>
  <si>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</si>
  <si>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</si>
  <si>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</si>
  <si>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</si>
  <si>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</si>
  <si>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</si>
  <si>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</si>
  <si>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</si>
  <si>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</si>
  <si>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</si>
  <si>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</si>
  <si>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</si>
  <si>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</si>
  <si>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</si>
  <si>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</si>
  <si>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</si>
  <si>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</si>
  <si>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</si>
  <si>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</si>
  <si>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</si>
  <si>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</si>
  <si>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</si>
  <si>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</si>
  <si>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</si>
  <si>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</si>
  <si>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</si>
  <si>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</si>
  <si>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</si>
  <si>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</si>
  <si>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</si>
  <si>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</si>
  <si>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</si>
  <si>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</si>
  <si>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</si>
  <si>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</si>
  <si>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</si>
  <si>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</si>
  <si>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</si>
  <si>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</si>
  <si>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</si>
  <si>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</si>
  <si>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</si>
  <si>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</si>
  <si>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</si>
  <si>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</si>
  <si>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</si>
  <si>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</si>
  <si>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</si>
  <si>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</si>
  <si>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</si>
  <si>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</si>
  <si>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</si>
  <si>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</si>
  <si>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</si>
  <si>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</si>
  <si>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</si>
  <si>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</si>
  <si>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</si>
  <si>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</si>
  <si>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</si>
  <si>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</si>
  <si>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</si>
  <si>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</si>
  <si>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</si>
  <si>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</si>
  <si>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</si>
  <si>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</si>
  <si>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</si>
  <si>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</si>
  <si>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</si>
  <si>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</si>
  <si>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</si>
  <si>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</si>
  <si>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</si>
  <si>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</si>
  <si>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</si>
  <si>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</si>
  <si>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</si>
  <si>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</si>
  <si>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</si>
  <si>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</si>
  <si>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</si>
  <si>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</si>
  <si>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</si>
  <si>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</si>
  <si>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</si>
  <si>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</si>
  <si>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</si>
  <si>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</si>
  <si>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</si>
  <si>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</si>
  <si>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</si>
  <si>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</si>
  <si>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</si>
  <si>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</si>
  <si>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</si>
  <si>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</si>
  <si>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</si>
  <si>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</si>
  <si>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</si>
  <si>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</si>
  <si>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</si>
  <si>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</si>
  <si>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</si>
  <si>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</si>
  <si>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</si>
  <si>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</si>
  <si>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</si>
  <si>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</si>
  <si>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</si>
  <si>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</si>
  <si>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</si>
  <si>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</si>
  <si>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</si>
  <si>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</si>
  <si>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</si>
  <si>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</si>
  <si>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</si>
  <si>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</si>
  <si>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</si>
  <si>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</si>
  <si>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</si>
  <si>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</si>
  <si>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</si>
  <si>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</si>
  <si>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</si>
  <si>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</si>
  <si>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</si>
  <si>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</si>
  <si>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</si>
  <si>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</si>
  <si>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</si>
  <si>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</si>
  <si>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</si>
  <si>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</si>
  <si>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</si>
  <si>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</si>
  <si>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</si>
  <si>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</si>
  <si>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</si>
  <si>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</si>
  <si>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</si>
  <si>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</si>
  <si>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</si>
  <si>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</si>
  <si>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</si>
  <si>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</si>
  <si>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</si>
  <si>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</si>
  <si>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</si>
  <si>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</si>
  <si>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</si>
  <si>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</si>
  <si>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</si>
  <si>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</si>
  <si>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</si>
  <si>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</si>
  <si>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</si>
  <si>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</si>
  <si>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</si>
  <si>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</si>
  <si>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</si>
  <si>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</si>
  <si>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</si>
  <si>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</si>
  <si>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</si>
  <si>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</si>
  <si>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</si>
  <si>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</si>
  <si>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</si>
  <si>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</si>
  <si>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</si>
  <si>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</si>
  <si>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</si>
  <si>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</si>
  <si>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</si>
  <si>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</si>
  <si>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</si>
  <si>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</si>
  <si>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</si>
  <si>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</si>
  <si>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</si>
  <si>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</si>
  <si>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</si>
  <si>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</si>
  <si>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</si>
  <si>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</si>
  <si>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</si>
  <si>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</si>
  <si>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</si>
  <si>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</si>
  <si>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</si>
  <si>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</si>
  <si>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</si>
  <si>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</si>
  <si>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</si>
  <si>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</si>
  <si>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</si>
  <si>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</si>
  <si>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</si>
  <si>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</si>
  <si>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</si>
  <si>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</si>
  <si>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</si>
  <si>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</si>
  <si>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</si>
  <si>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</si>
  <si>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</si>
  <si>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</si>
  <si>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</si>
  <si>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</si>
  <si>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</si>
  <si>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</si>
  <si>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</si>
  <si>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</si>
  <si>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</si>
  <si>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</si>
  <si>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</si>
  <si>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</si>
  <si>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</si>
  <si>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</si>
  <si>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</si>
  <si>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</si>
  <si>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</si>
  <si>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</si>
  <si>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</si>
  <si>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</si>
  <si>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</si>
  <si>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</si>
  <si>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</si>
  <si>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</si>
  <si>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</si>
  <si>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</si>
  <si>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</si>
  <si>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</si>
  <si>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</si>
  <si>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</si>
  <si>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</si>
  <si>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</si>
  <si>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</si>
  <si>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</si>
  <si>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</si>
  <si>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</si>
  <si>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</si>
  <si>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</si>
  <si>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</si>
  <si>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</si>
  <si>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</si>
  <si>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</si>
  <si>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</si>
  <si>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</si>
  <si>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</si>
  <si>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</si>
  <si>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</si>
  <si>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</si>
  <si>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</si>
  <si>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</si>
  <si>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</si>
  <si>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</si>
  <si>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</si>
  <si>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</si>
  <si>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</si>
  <si>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</si>
  <si>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</si>
  <si>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</si>
  <si>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</si>
  <si>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</si>
  <si>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</si>
  <si>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</si>
  <si>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</si>
  <si>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</si>
  <si>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</si>
  <si>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</si>
  <si>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</si>
  <si>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</si>
  <si>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</si>
  <si>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</si>
  <si>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</si>
  <si>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</si>
  <si>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</si>
  <si>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</si>
  <si>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</si>
  <si>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</si>
  <si>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</si>
  <si>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</si>
  <si>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</si>
  <si>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</si>
  <si>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</si>
  <si>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</si>
  <si>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</si>
  <si>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</si>
  <si>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</si>
  <si>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</si>
  <si>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</si>
  <si>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</si>
  <si>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</si>
  <si>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</si>
  <si>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</si>
  <si>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</si>
  <si>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</si>
  <si>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</si>
  <si>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</si>
  <si>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</si>
  <si>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</si>
  <si>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</si>
  <si>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</si>
  <si>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</si>
  <si>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</si>
  <si>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</si>
  <si>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</si>
  <si>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</si>
  <si>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</si>
  <si>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</si>
  <si>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</si>
  <si>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</si>
  <si>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</si>
  <si>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</si>
  <si>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</si>
  <si>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</si>
  <si>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</si>
  <si>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</si>
  <si>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</si>
  <si>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</si>
  <si>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</si>
  <si>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</si>
  <si>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</si>
  <si>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</si>
  <si>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</si>
  <si>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</si>
  <si>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</si>
  <si>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</si>
  <si>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</si>
  <si>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</si>
  <si>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</si>
  <si>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</si>
  <si>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</si>
  <si>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</si>
  <si>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</si>
  <si>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</si>
  <si>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</si>
  <si>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</si>
  <si>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</si>
  <si>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</si>
  <si>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</si>
  <si>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</si>
  <si>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</si>
  <si>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</si>
  <si>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</si>
  <si>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</si>
  <si>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</si>
  <si>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</si>
  <si>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</si>
  <si>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</si>
  <si>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</si>
  <si>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</si>
  <si>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</si>
  <si>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</si>
  <si>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</si>
  <si>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</si>
  <si>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</si>
  <si>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</si>
  <si>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</si>
  <si>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</si>
  <si>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</si>
  <si>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</si>
  <si>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</si>
  <si>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</si>
  <si>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</si>
  <si>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</si>
  <si>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</si>
  <si>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</si>
  <si>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</si>
  <si>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</si>
  <si>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</si>
  <si>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</si>
  <si>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</si>
  <si>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</si>
  <si>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</si>
  <si>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</si>
  <si>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</si>
  <si>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</si>
  <si>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</si>
  <si>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</si>
  <si>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</si>
  <si>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</si>
  <si>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</si>
  <si>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</si>
  <si>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</si>
  <si>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</si>
  <si>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</si>
  <si>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</si>
  <si>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</si>
  <si>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</si>
  <si>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</si>
  <si>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</si>
  <si>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</si>
  <si>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</si>
  <si>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</si>
  <si>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</si>
  <si>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</si>
  <si>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</si>
  <si>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</si>
  <si>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</si>
  <si>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</si>
  <si>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</si>
  <si>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</si>
  <si>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</si>
  <si>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</si>
  <si>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</si>
  <si>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</si>
  <si>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</si>
  <si>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</si>
  <si>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</si>
  <si>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</si>
  <si>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</si>
  <si>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</si>
  <si>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</si>
  <si>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</si>
  <si>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</si>
  <si>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</si>
  <si>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</si>
  <si>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</si>
  <si>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</si>
  <si>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</si>
  <si>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</si>
  <si>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</si>
  <si>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</si>
  <si>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</si>
  <si>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</si>
  <si>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</si>
  <si>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</si>
  <si>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</si>
  <si>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</si>
  <si>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</si>
  <si>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</si>
  <si>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</si>
  <si>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</si>
  <si>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</si>
  <si>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</si>
  <si>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</si>
  <si>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</si>
  <si>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</si>
  <si>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</si>
  <si>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</si>
  <si>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</si>
  <si>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</si>
  <si>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</si>
  <si>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</si>
  <si>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</si>
  <si>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</si>
  <si>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</si>
  <si>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</si>
  <si>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</si>
  <si>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</si>
  <si>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</si>
  <si>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</si>
  <si>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</si>
  <si>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</si>
  <si>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</si>
  <si>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</si>
  <si>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</si>
  <si>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</si>
  <si>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</si>
  <si>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</si>
  <si>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</si>
  <si>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</si>
  <si>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</si>
  <si>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</si>
  <si>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</si>
  <si>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</si>
  <si>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</si>
  <si>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</si>
  <si>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</si>
  <si>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</si>
  <si>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</si>
  <si>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</si>
  <si>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</si>
  <si>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</si>
  <si>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</si>
  <si>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</si>
  <si>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</si>
  <si>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</si>
  <si>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</si>
  <si>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</si>
  <si>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</si>
  <si>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</si>
  <si>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</si>
  <si>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</si>
  <si>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</si>
  <si>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</si>
  <si>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</si>
  <si>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</si>
  <si>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</si>
  <si>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</si>
  <si>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</si>
  <si>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</si>
  <si>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</si>
  <si>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</si>
  <si>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</si>
  <si>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</si>
  <si>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</si>
  <si>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</si>
  <si>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</si>
  <si>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</si>
  <si>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</si>
  <si>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</si>
  <si>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</si>
  <si>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</si>
  <si>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</si>
  <si>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</si>
  <si>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</si>
  <si>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</si>
  <si>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</si>
  <si>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</si>
  <si>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</si>
  <si>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</si>
  <si>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</si>
  <si>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</si>
  <si>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</si>
  <si>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</si>
  <si>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</si>
  <si>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</si>
  <si>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</si>
  <si>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</si>
  <si>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</si>
  <si>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</si>
  <si>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</si>
  <si>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</si>
  <si>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</si>
  <si>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</si>
  <si>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</si>
  <si>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</si>
  <si>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</si>
  <si>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</si>
  <si>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</si>
  <si>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</si>
  <si>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</si>
  <si>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</si>
  <si>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</si>
  <si>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</si>
  <si>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</si>
  <si>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</si>
  <si>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</si>
  <si>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</si>
  <si>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</si>
  <si>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</si>
  <si>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</si>
  <si>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</si>
  <si>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</si>
  <si>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</si>
  <si>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</si>
  <si>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</si>
  <si>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</si>
  <si>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</si>
  <si>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</si>
  <si>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</si>
  <si>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</si>
  <si>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</si>
  <si>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</si>
  <si>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</si>
  <si>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</si>
  <si>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</si>
  <si>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</si>
  <si>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</si>
  <si>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</si>
  <si>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</si>
  <si>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</si>
  <si>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</si>
  <si>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</si>
  <si>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</si>
  <si>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</si>
  <si>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</si>
  <si>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</si>
  <si>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</si>
  <si>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</si>
  <si>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</si>
  <si>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</si>
  <si>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</si>
  <si>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</si>
  <si>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</si>
  <si>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</si>
  <si>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</si>
  <si>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</si>
  <si>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</si>
  <si>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</si>
  <si>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</si>
  <si>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</si>
  <si>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</si>
  <si>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</si>
  <si>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</si>
  <si>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</si>
  <si>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</si>
  <si>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</si>
  <si>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</si>
  <si>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</si>
  <si>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</si>
  <si>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</si>
  <si>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</si>
  <si>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</si>
  <si>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</si>
  <si>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</si>
  <si>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</si>
  <si>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</si>
  <si>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</si>
  <si>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</si>
  <si>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</si>
  <si>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</si>
  <si>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</si>
  <si>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</si>
  <si>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</si>
  <si>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</si>
  <si>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</si>
  <si>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</si>
  <si>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</si>
  <si>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</si>
  <si>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</si>
  <si>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</si>
  <si>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</si>
  <si>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</si>
  <si>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</si>
  <si>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</si>
  <si>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</si>
  <si>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</si>
  <si>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</si>
  <si>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</si>
  <si>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</si>
  <si>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</si>
  <si>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</si>
  <si>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</si>
  <si>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</si>
  <si>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</si>
  <si>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</si>
  <si>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</si>
  <si>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</si>
  <si>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</si>
  <si>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</si>
  <si>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</si>
  <si>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</si>
  <si>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</si>
  <si>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</si>
  <si>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</si>
  <si>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</si>
  <si>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</si>
  <si>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</si>
  <si>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</si>
  <si>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</si>
  <si>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</si>
  <si>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</si>
  <si>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</si>
  <si>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</si>
  <si>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</si>
  <si>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</si>
  <si>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</si>
  <si>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</si>
  <si>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</si>
  <si>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</si>
  <si>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</si>
  <si>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</si>
  <si>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</si>
  <si>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</si>
  <si>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</si>
  <si>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</si>
  <si>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</si>
  <si>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</si>
  <si>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</si>
  <si>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</si>
  <si>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</si>
  <si>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</si>
  <si>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</si>
  <si>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</si>
  <si>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</si>
  <si>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</si>
  <si>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</si>
  <si>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</si>
  <si>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</si>
  <si>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</si>
  <si>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</si>
  <si>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</si>
  <si>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</si>
  <si>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</si>
  <si>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</si>
  <si>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</si>
  <si>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</si>
  <si>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</si>
  <si>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</si>
  <si>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</si>
  <si>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</si>
  <si>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</si>
  <si>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</si>
  <si>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</si>
  <si>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</si>
  <si>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</si>
  <si>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</si>
  <si>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</si>
  <si>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</si>
  <si>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</si>
  <si>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</si>
  <si>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</si>
  <si>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</si>
  <si>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</si>
  <si>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</si>
  <si>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</si>
  <si>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</si>
  <si>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</si>
  <si>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</si>
  <si>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</si>
  <si>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</si>
  <si>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</si>
  <si>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</si>
  <si>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</si>
  <si>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</si>
  <si>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</si>
  <si>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</si>
  <si>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</si>
  <si>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</si>
  <si>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</si>
  <si>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</si>
  <si>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</si>
  <si>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</si>
  <si>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</si>
  <si>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</si>
  <si>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</si>
  <si>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</si>
  <si>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</si>
  <si>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</si>
  <si>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</si>
  <si>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</si>
  <si>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</si>
  <si>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</si>
  <si>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</si>
  <si>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</si>
  <si>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</si>
  <si>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</si>
  <si>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</si>
  <si>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</si>
  <si>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</si>
  <si>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</si>
  <si>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</si>
  <si>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</si>
  <si>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</si>
  <si>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</si>
  <si>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</si>
  <si>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</si>
  <si>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</si>
  <si>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</si>
  <si>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</si>
  <si>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</si>
  <si>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</si>
  <si>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</si>
  <si>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</si>
  <si>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</si>
  <si>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</si>
  <si>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</si>
  <si>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</si>
  <si>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</si>
  <si>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</si>
  <si>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</si>
  <si>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</si>
  <si>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</si>
  <si>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</si>
  <si>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</si>
  <si>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</si>
  <si>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</si>
  <si>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</si>
  <si>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</si>
  <si>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</si>
  <si>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</si>
  <si>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</si>
  <si>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</si>
  <si>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</si>
  <si>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</si>
  <si>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</si>
  <si>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</si>
  <si>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</si>
  <si>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</si>
  <si>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</si>
  <si>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</si>
  <si>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</si>
  <si>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</si>
  <si>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</si>
  <si>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</si>
  <si>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</si>
  <si>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</si>
  <si>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</si>
  <si>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</si>
  <si>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</si>
  <si>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</si>
  <si>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</si>
  <si>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</si>
  <si>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</si>
  <si>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</si>
  <si>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</si>
  <si>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</si>
  <si>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</si>
  <si>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</si>
  <si>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</si>
  <si>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</si>
  <si>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</si>
  <si>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</si>
  <si>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</si>
  <si>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</si>
  <si>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</si>
  <si>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</si>
  <si>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</si>
  <si>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</si>
  <si>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</si>
  <si>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</si>
  <si>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</si>
  <si>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</si>
  <si>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</si>
  <si>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</si>
  <si>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</si>
  <si>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</si>
  <si>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</si>
  <si>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</si>
  <si>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</si>
  <si>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</si>
  <si>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</si>
  <si>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</si>
  <si>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</si>
  <si>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</si>
  <si>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</si>
  <si>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</si>
  <si>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</si>
  <si>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</si>
  <si>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</si>
  <si>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</si>
  <si>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</si>
  <si>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</si>
  <si>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</si>
  <si>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</si>
  <si>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</si>
  <si>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</si>
  <si>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</si>
  <si>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</si>
  <si>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</si>
  <si>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</si>
  <si>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</si>
  <si>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</si>
  <si>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</si>
  <si>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</si>
  <si>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</si>
  <si>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</si>
  <si>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</si>
  <si>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</si>
  <si>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</si>
  <si>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</si>
  <si>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</si>
  <si>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</si>
  <si>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</si>
  <si>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</si>
  <si>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</si>
  <si>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</si>
  <si>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</si>
  <si>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</si>
  <si>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</si>
  <si>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</si>
  <si>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</si>
  <si>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</si>
  <si>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</si>
  <si>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</si>
  <si>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</si>
  <si>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</si>
  <si>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</si>
  <si>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</si>
  <si>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</si>
  <si>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</si>
  <si>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</si>
  <si>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</si>
  <si>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</si>
  <si>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</si>
  <si>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</si>
  <si>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</si>
  <si>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</si>
  <si>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</si>
  <si>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</si>
  <si>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</si>
  <si>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</si>
  <si>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</si>
  <si>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</si>
  <si>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</si>
  <si>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</si>
  <si>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</si>
  <si>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</si>
  <si>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</si>
  <si>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</si>
  <si>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</si>
  <si>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</si>
  <si>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</si>
  <si>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</si>
  <si>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</si>
  <si>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</si>
  <si>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</si>
  <si>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</si>
  <si>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</si>
  <si>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</si>
  <si>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</si>
  <si>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</si>
  <si>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</si>
  <si>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</si>
  <si>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</si>
  <si>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</si>
  <si>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</si>
  <si>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</si>
  <si>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</si>
  <si>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</si>
  <si>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</si>
  <si>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</si>
  <si>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</si>
  <si>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</si>
  <si>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</si>
  <si>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</si>
  <si>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</si>
  <si>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</si>
  <si>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</si>
  <si>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</si>
  <si>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</si>
  <si>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</si>
  <si>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</si>
  <si>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</si>
  <si>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</si>
  <si>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</si>
  <si>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</si>
  <si>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</si>
  <si>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</si>
  <si>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</si>
  <si>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</si>
  <si>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</si>
  <si>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</si>
  <si>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</si>
  <si>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</si>
  <si>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</si>
  <si>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</si>
  <si>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</si>
  <si>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</si>
  <si>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</si>
  <si>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</si>
  <si>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</si>
  <si>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</si>
  <si>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</si>
  <si>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</si>
  <si>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</si>
  <si>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</si>
  <si>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</si>
  <si>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</si>
  <si>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</si>
  <si>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</si>
  <si>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</si>
  <si>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</si>
  <si>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</si>
  <si>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</si>
  <si>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</si>
  <si>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</si>
  <si>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</si>
  <si>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</si>
  <si>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</si>
  <si>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</si>
  <si>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</si>
  <si>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</si>
  <si>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</si>
  <si>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</si>
  <si>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</si>
  <si>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</si>
  <si>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</si>
  <si>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</si>
  <si>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</si>
  <si>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</si>
  <si>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</si>
  <si>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</si>
  <si>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</si>
  <si>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</si>
  <si>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</si>
  <si>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</si>
  <si>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</si>
  <si>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</si>
  <si>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</si>
  <si>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</si>
  <si>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</si>
  <si>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</si>
  <si>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</si>
  <si>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</si>
  <si>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</si>
  <si>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</si>
  <si>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</si>
  <si>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</si>
  <si>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</si>
  <si>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</si>
  <si>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</si>
  <si>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</si>
  <si>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</si>
  <si>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</si>
  <si>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</si>
  <si>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</si>
  <si>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</si>
  <si>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</si>
  <si>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</si>
  <si>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</si>
  <si>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</si>
  <si>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</si>
  <si>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</si>
  <si>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</si>
  <si>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</si>
  <si>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</si>
  <si>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</si>
  <si>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</si>
  <si>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</si>
  <si>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</si>
  <si>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</si>
  <si>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</si>
  <si>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</si>
  <si>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</si>
  <si>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</si>
  <si>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</si>
  <si>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</si>
  <si>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</si>
  <si>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</si>
  <si>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</si>
  <si>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</si>
  <si>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</si>
  <si>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</si>
  <si>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</si>
  <si>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</si>
  <si>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</si>
  <si>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</si>
  <si>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</si>
  <si>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</si>
  <si>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</si>
  <si>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</si>
  <si>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</si>
  <si>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</si>
  <si>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</si>
  <si>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</si>
  <si>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</si>
  <si>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</si>
  <si>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</si>
  <si>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</si>
  <si>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</si>
  <si>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</si>
  <si>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</si>
  <si>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</si>
  <si>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</si>
  <si>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</si>
  <si>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</si>
  <si>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</si>
  <si>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</si>
  <si>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</si>
  <si>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</si>
  <si>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</si>
  <si>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</si>
  <si>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</si>
  <si>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</si>
  <si>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</si>
  <si>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</si>
  <si>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</si>
  <si>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</si>
  <si>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</si>
  <si>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</si>
  <si>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</si>
  <si>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</si>
  <si>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</si>
  <si>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</si>
  <si>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</si>
  <si>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</si>
  <si>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</si>
  <si>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</si>
  <si>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</si>
  <si>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</si>
  <si>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</si>
  <si>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</si>
  <si>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</si>
  <si>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</si>
  <si>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</si>
  <si>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</si>
  <si>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</si>
  <si>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</si>
  <si>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</si>
  <si>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</si>
  <si>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</si>
  <si>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</si>
  <si>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</si>
  <si>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</si>
  <si>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</si>
  <si>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</si>
  <si>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</si>
  <si>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</si>
  <si>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</si>
  <si>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</si>
  <si>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</si>
  <si>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</si>
  <si>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</si>
  <si>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</si>
  <si>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</si>
  <si>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</si>
  <si>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</si>
  <si>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</si>
  <si>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</si>
  <si>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</si>
  <si>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</si>
  <si>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</si>
  <si>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</si>
  <si>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</si>
  <si>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</si>
  <si>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</si>
  <si>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</si>
  <si>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</si>
  <si>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</si>
  <si>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</si>
  <si>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</si>
  <si>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</si>
  <si>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</si>
  <si>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</si>
  <si>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</si>
  <si>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</si>
  <si>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</si>
  <si>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</si>
  <si>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</si>
  <si>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</si>
  <si>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</si>
  <si>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</si>
  <si>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</si>
  <si>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</si>
  <si>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</si>
  <si>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</si>
  <si>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</si>
  <si>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</si>
  <si>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</si>
  <si>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</si>
  <si>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</si>
  <si>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</si>
  <si>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</si>
  <si>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</si>
  <si>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</si>
  <si>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</si>
  <si>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</si>
  <si>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</si>
  <si>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</si>
  <si>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</si>
  <si>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</si>
  <si>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</si>
  <si>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</si>
  <si>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</si>
  <si>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</si>
  <si>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</si>
  <si>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</si>
  <si>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</si>
  <si>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</si>
  <si>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</si>
  <si>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</si>
  <si>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</si>
  <si>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</si>
  <si>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</si>
  <si>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</si>
  <si>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</si>
  <si>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</si>
  <si>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</si>
  <si>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</si>
  <si>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</si>
  <si>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</si>
  <si>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</si>
  <si>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</si>
  <si>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</si>
  <si>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</si>
  <si>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</si>
  <si>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</si>
  <si>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</si>
  <si>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</si>
  <si>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</si>
  <si>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</si>
  <si>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</si>
  <si>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</si>
  <si>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</si>
  <si>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</si>
  <si>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</si>
  <si>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</si>
  <si>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</si>
  <si>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</si>
  <si>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</si>
  <si>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</si>
  <si>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</si>
  <si>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</si>
  <si>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</si>
  <si>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</si>
  <si>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</si>
  <si>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</si>
  <si>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</si>
  <si>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</si>
  <si>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</si>
  <si>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</si>
  <si>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</si>
  <si>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</si>
  <si>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</si>
  <si>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</si>
  <si>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</si>
  <si>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</si>
  <si>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</si>
  <si>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</si>
  <si>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</si>
  <si>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</si>
  <si>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</si>
  <si>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</si>
  <si>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</si>
  <si>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</si>
  <si>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</si>
  <si>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</si>
  <si>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</si>
  <si>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</si>
  <si>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</si>
  <si>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</si>
  <si>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</si>
  <si>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</si>
  <si>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</si>
  <si>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</si>
  <si>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</si>
  <si>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</si>
  <si>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</si>
  <si>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</si>
  <si>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</si>
  <si>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</si>
  <si>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</si>
  <si>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</si>
  <si>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</si>
  <si>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</si>
  <si>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</si>
  <si>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</si>
  <si>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</si>
  <si>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</si>
  <si>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</si>
  <si>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</si>
  <si>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</si>
  <si>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</si>
  <si>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</si>
  <si>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</si>
  <si>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</si>
  <si>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</si>
  <si>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</si>
  <si>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</si>
  <si>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</si>
  <si>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</si>
  <si>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</si>
  <si>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</si>
  <si>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</si>
  <si>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</si>
  <si>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</si>
  <si>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</si>
  <si>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</si>
  <si>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</si>
  <si>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</si>
  <si>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</si>
  <si>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</si>
  <si>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</si>
  <si>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</si>
  <si>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</si>
  <si>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</si>
  <si>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</si>
  <si>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</si>
  <si>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</si>
  <si>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</si>
  <si>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</si>
  <si>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</si>
  <si>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</si>
  <si>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</si>
  <si>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</si>
  <si>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</si>
  <si>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</si>
  <si>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</si>
  <si>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</si>
  <si>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</si>
  <si>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</si>
  <si>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</si>
  <si>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</si>
  <si>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</si>
  <si>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</si>
  <si>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</si>
  <si>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</si>
  <si>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</si>
  <si>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</si>
  <si>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</si>
  <si>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</si>
  <si>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</si>
  <si>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</si>
  <si>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</si>
  <si>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</si>
  <si>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</si>
  <si>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</si>
  <si>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</si>
  <si>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</si>
  <si>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</si>
  <si>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</si>
  <si>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</si>
  <si>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</si>
  <si>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</si>
  <si>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</si>
  <si>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</si>
  <si>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</si>
  <si>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</si>
  <si>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</si>
  <si>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</si>
  <si>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</si>
  <si>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</si>
  <si>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</si>
  <si>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</si>
  <si>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</si>
  <si>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</si>
  <si>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</si>
  <si>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</si>
  <si>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</si>
  <si>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</si>
  <si>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</si>
  <si>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</si>
  <si>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</si>
  <si>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</si>
  <si>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</si>
  <si>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</si>
  <si>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</si>
  <si>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</si>
  <si>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</si>
  <si>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</si>
  <si>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</si>
  <si>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</si>
  <si>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</si>
  <si>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</si>
  <si>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</si>
  <si>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</si>
  <si>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</si>
  <si>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</si>
  <si>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</si>
  <si>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</si>
  <si>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</si>
  <si>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</si>
  <si>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</si>
  <si>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</si>
  <si>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</si>
  <si>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</si>
  <si>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</si>
  <si>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</si>
  <si>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</si>
  <si>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</si>
  <si>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</si>
  <si>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</si>
  <si>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</si>
  <si>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</si>
  <si>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</si>
  <si>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</si>
  <si>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</si>
  <si>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</si>
  <si>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</si>
  <si>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</si>
  <si>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</si>
  <si>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</si>
  <si>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</si>
  <si>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</si>
  <si>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</si>
  <si>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</si>
  <si>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</si>
  <si>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</si>
  <si>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</si>
  <si>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</si>
  <si>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</si>
  <si>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</si>
  <si>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</si>
  <si>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</si>
  <si>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</si>
  <si>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</si>
  <si>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</si>
  <si>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</si>
  <si>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</si>
  <si>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</si>
  <si>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</si>
  <si>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</si>
  <si>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</si>
  <si>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</si>
  <si>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</si>
  <si>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</si>
  <si>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</si>
  <si>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</si>
  <si>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</si>
  <si>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</si>
  <si>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</si>
  <si>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</si>
  <si>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</si>
  <si>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</si>
  <si>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</si>
  <si>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</si>
  <si>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</si>
  <si>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</si>
  <si>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</si>
  <si>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</si>
  <si>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</si>
  <si>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</si>
  <si>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</si>
  <si>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</si>
  <si>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</si>
  <si>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</si>
  <si>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</si>
  <si>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</si>
  <si>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</si>
  <si>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</si>
  <si>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</si>
  <si>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</si>
  <si>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</si>
  <si>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</si>
  <si>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</si>
  <si>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</si>
  <si>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</si>
  <si>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</si>
  <si>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</si>
  <si>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</si>
  <si>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</si>
  <si>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</si>
  <si>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</si>
  <si>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</si>
  <si>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</si>
  <si>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</si>
  <si>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</si>
  <si>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</si>
  <si>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</si>
  <si>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</si>
  <si>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</si>
  <si>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</si>
  <si>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</si>
  <si>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</si>
  <si>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</si>
  <si>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</si>
  <si>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</si>
  <si>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</si>
  <si>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</si>
  <si>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</si>
  <si>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</si>
  <si>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</si>
  <si>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</si>
  <si>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</si>
  <si>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</si>
  <si>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</si>
  <si>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</si>
  <si>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</si>
  <si>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</si>
  <si>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</si>
  <si>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</si>
  <si>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</si>
  <si>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</si>
  <si>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</si>
  <si>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</si>
  <si>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</si>
  <si>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</si>
  <si>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</si>
  <si>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</si>
  <si>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</si>
  <si>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</si>
  <si>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</si>
  <si>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</si>
  <si>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</si>
  <si>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</si>
  <si>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</si>
  <si>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</si>
  <si>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</si>
  <si>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</si>
  <si>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</si>
  <si>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</si>
  <si>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</si>
  <si>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</si>
  <si>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</si>
  <si>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</si>
  <si>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</si>
  <si>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</si>
  <si>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</si>
  <si>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</si>
  <si>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</si>
  <si>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</si>
  <si>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</si>
  <si>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</si>
  <si>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</si>
  <si>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</si>
  <si>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</si>
  <si>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</si>
  <si>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</si>
  <si>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</si>
  <si>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</si>
  <si>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</si>
  <si>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</si>
  <si>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</si>
  <si>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</si>
  <si>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</si>
  <si>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</si>
  <si>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</si>
  <si>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</si>
  <si>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</si>
  <si>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</si>
  <si>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</si>
  <si>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</si>
  <si>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</si>
  <si>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</si>
  <si>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</si>
  <si>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</si>
  <si>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</si>
  <si>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</si>
  <si>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</si>
  <si>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</si>
  <si>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</si>
  <si>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</si>
  <si>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</si>
  <si>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</si>
  <si>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</si>
  <si>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</si>
  <si>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</si>
  <si>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</si>
  <si>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</si>
  <si>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</si>
  <si>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</si>
  <si>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</si>
  <si>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</si>
  <si>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</si>
  <si>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</si>
  <si>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</si>
  <si>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</si>
  <si>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</si>
  <si>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</si>
  <si>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</si>
  <si>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</si>
  <si>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</si>
  <si>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</si>
  <si>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</si>
  <si>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</si>
  <si>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</si>
  <si>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</si>
  <si>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</si>
  <si>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</si>
  <si>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</si>
  <si>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</si>
  <si>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</si>
  <si>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</si>
  <si>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</si>
  <si>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</si>
  <si>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</si>
  <si>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</si>
  <si>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</si>
  <si>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</si>
  <si>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</si>
  <si>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</si>
  <si>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</si>
  <si>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</si>
  <si>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</si>
  <si>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</si>
  <si>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</si>
  <si>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</si>
  <si>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</si>
  <si>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</si>
  <si>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</si>
  <si>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</si>
  <si>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</si>
  <si>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</si>
  <si>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</si>
  <si>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</si>
  <si>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</si>
  <si>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</si>
  <si>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</si>
  <si>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</si>
  <si>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</si>
  <si>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</si>
  <si>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</si>
  <si>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</si>
  <si>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</si>
  <si>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</si>
  <si>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</si>
  <si>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</si>
  <si>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</si>
  <si>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</si>
  <si>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</si>
  <si>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</si>
  <si>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</si>
  <si>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</si>
  <si>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</si>
  <si>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</si>
  <si>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</si>
  <si>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</si>
  <si>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</si>
  <si>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</si>
  <si>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</si>
  <si>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</si>
  <si>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</si>
  <si>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</si>
  <si>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</si>
  <si>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</si>
  <si>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</si>
  <si>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</si>
  <si>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</si>
  <si>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</si>
  <si>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</si>
  <si>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</si>
  <si>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</si>
  <si>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</si>
  <si>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</si>
  <si>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</si>
  <si>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</si>
  <si>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</si>
  <si>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</si>
  <si>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</si>
  <si>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</si>
  <si>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</si>
  <si>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</si>
  <si>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</si>
  <si>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</si>
  <si>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</si>
  <si>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</si>
  <si>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</si>
  <si>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</si>
  <si>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</si>
  <si>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</si>
  <si>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</si>
  <si>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</si>
  <si>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</si>
  <si>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</si>
  <si>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</si>
  <si>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</si>
  <si>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</si>
  <si>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</si>
  <si>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</si>
  <si>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</si>
  <si>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</si>
  <si>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</si>
  <si>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</si>
  <si>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</si>
  <si>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</si>
  <si>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</si>
  <si>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</si>
  <si>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</si>
  <si>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</si>
  <si>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</si>
  <si>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</si>
  <si>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</si>
  <si>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</si>
  <si>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</si>
  <si>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</si>
  <si>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</si>
  <si>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</si>
  <si>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</si>
  <si>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</si>
  <si>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</si>
  <si>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</si>
  <si>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</si>
  <si>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</si>
  <si>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</si>
  <si>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</si>
  <si>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</si>
  <si>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</si>
  <si>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</si>
  <si>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</si>
  <si>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</si>
  <si>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</si>
  <si>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</si>
  <si>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</si>
  <si>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</si>
  <si>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</si>
  <si>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</si>
  <si>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</si>
  <si>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</si>
  <si>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</si>
  <si>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</si>
  <si>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</si>
  <si>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</si>
  <si>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</si>
  <si>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</si>
  <si>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</si>
  <si>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</si>
  <si>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</si>
  <si>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</si>
  <si>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</si>
  <si>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</si>
  <si>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</si>
  <si>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</si>
  <si>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</si>
  <si>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</si>
  <si>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</si>
  <si>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</si>
  <si>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</si>
  <si>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</si>
  <si>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</si>
  <si>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</si>
  <si>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</si>
  <si>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</si>
  <si>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</si>
  <si>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</si>
  <si>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</si>
  <si>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</si>
  <si>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</si>
  <si>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</si>
  <si>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</si>
  <si>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</si>
  <si>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</si>
  <si>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</si>
  <si>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</si>
  <si>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</si>
  <si>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</si>
  <si>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</si>
  <si>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</si>
  <si>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</si>
  <si>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</si>
  <si>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</si>
  <si>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</si>
  <si>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</si>
  <si>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</si>
  <si>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</si>
  <si>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</si>
  <si>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</si>
  <si>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</si>
  <si>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</si>
  <si>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</si>
  <si>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</si>
  <si>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</si>
  <si>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</si>
  <si>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</si>
  <si>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</si>
  <si>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</si>
  <si>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</si>
  <si>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</si>
  <si>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</si>
  <si>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</si>
  <si>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</si>
  <si>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</si>
  <si>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</si>
  <si>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</si>
  <si>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</si>
  <si>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</si>
  <si>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</si>
  <si>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</si>
  <si>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</si>
  <si>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</si>
  <si>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</si>
  <si>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</si>
  <si>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</si>
  <si>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</si>
  <si>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</si>
  <si>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</si>
  <si>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</si>
  <si>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</si>
  <si>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</si>
  <si>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</si>
  <si>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</si>
  <si>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</si>
  <si>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</si>
  <si>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</si>
  <si>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</si>
  <si>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</si>
  <si>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</si>
  <si>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</si>
  <si>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</si>
  <si>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</si>
  <si>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</si>
  <si>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</si>
  <si>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</si>
  <si>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</si>
  <si>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</si>
  <si>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</si>
  <si>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</si>
  <si>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</si>
  <si>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</si>
  <si>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</si>
  <si>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</si>
  <si>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</si>
  <si>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</si>
  <si>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</si>
  <si>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</si>
  <si>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</si>
  <si>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</si>
  <si>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</si>
  <si>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</si>
  <si>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</si>
  <si>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</si>
  <si>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</si>
  <si>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</si>
  <si>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</si>
  <si>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</si>
  <si>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</si>
  <si>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</si>
  <si>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</si>
  <si>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</si>
  <si>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</si>
  <si>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</si>
  <si>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</si>
  <si>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</si>
  <si>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</si>
  <si>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</si>
  <si>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</si>
  <si>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</si>
  <si>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</si>
  <si>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</si>
  <si>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</si>
  <si>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</si>
  <si>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</si>
  <si>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</si>
  <si>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</si>
  <si>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</si>
  <si>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</si>
  <si>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</si>
  <si>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</si>
  <si>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</si>
  <si>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</si>
  <si>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</si>
  <si>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</si>
  <si>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</si>
  <si>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</si>
  <si>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</si>
  <si>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</si>
  <si>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</si>
  <si>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</si>
  <si>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</si>
  <si>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</si>
  <si>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</si>
  <si>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</si>
  <si>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</si>
  <si>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</si>
  <si>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</si>
  <si>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</si>
  <si>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</si>
  <si>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</si>
  <si>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</si>
  <si>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</si>
  <si>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</si>
  <si>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</si>
  <si>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</si>
  <si>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</si>
  <si>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</si>
  <si>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</si>
  <si>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</si>
  <si>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</si>
  <si>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</si>
  <si>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</si>
  <si>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</si>
  <si>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</si>
  <si>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</si>
  <si>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</si>
  <si>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</si>
  <si>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</si>
  <si>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</si>
  <si>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</si>
  <si>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</si>
  <si>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</si>
  <si>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</si>
  <si>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</si>
  <si>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</si>
  <si>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</si>
  <si>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</si>
  <si>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</si>
  <si>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</si>
  <si>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</si>
  <si>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</si>
  <si>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</si>
  <si>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</si>
  <si>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</si>
  <si>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</si>
  <si>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</si>
  <si>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</si>
  <si>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</si>
  <si>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</si>
  <si>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</si>
  <si>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</si>
  <si>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</si>
  <si>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</si>
  <si>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</si>
  <si>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</si>
  <si>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</si>
  <si>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</si>
  <si>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</si>
  <si>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</si>
  <si>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</si>
  <si>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</si>
  <si>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</si>
  <si>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</si>
  <si>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</si>
  <si>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</si>
  <si>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</si>
  <si>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</si>
  <si>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</si>
  <si>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</si>
  <si>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</si>
  <si>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</si>
  <si>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</si>
  <si>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</si>
  <si>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</si>
  <si>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</si>
  <si>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</si>
  <si>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</si>
  <si>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</si>
  <si>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</si>
  <si>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</si>
  <si>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</si>
  <si>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</si>
  <si>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</si>
  <si>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</si>
  <si>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</si>
  <si>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</si>
  <si>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</si>
  <si>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</si>
  <si>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</si>
  <si>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</si>
  <si>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</si>
  <si>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</si>
  <si>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</si>
  <si>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</si>
  <si>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</si>
  <si>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</si>
  <si>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</si>
  <si>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</si>
  <si>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</si>
  <si>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</si>
  <si>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</si>
  <si>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</si>
  <si>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</si>
  <si>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</si>
  <si>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</si>
  <si>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</si>
  <si>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</si>
  <si>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</si>
  <si>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</si>
  <si>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</si>
  <si>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</si>
  <si>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</si>
  <si>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</si>
  <si>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</si>
  <si>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</si>
  <si>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</si>
  <si>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</si>
  <si>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</si>
  <si>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</si>
  <si>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</si>
  <si>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</si>
  <si>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</si>
  <si>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</si>
  <si>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</si>
  <si>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</si>
  <si>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</si>
  <si>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</si>
  <si>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</si>
  <si>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</si>
  <si>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</si>
  <si>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</si>
  <si>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</si>
  <si>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</si>
  <si>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</si>
  <si>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</si>
  <si>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</si>
  <si>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</si>
  <si>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</si>
  <si>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</si>
  <si>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</si>
  <si>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</si>
  <si>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</si>
  <si>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</si>
  <si>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</si>
  <si>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</si>
  <si>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</si>
  <si>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</si>
  <si>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</si>
  <si>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</si>
  <si>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</si>
  <si>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</si>
  <si>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</si>
  <si>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</si>
  <si>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</si>
  <si>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</si>
  <si>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</si>
  <si>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</si>
  <si>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</si>
  <si>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</si>
  <si>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</si>
  <si>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</si>
  <si>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</si>
  <si>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</si>
  <si>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</si>
  <si>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</si>
  <si>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</si>
  <si>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</si>
  <si>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</si>
  <si>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</si>
  <si>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</si>
  <si>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</si>
  <si>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</si>
  <si>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</si>
  <si>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</si>
  <si>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</si>
  <si>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</si>
  <si>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</si>
  <si>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</si>
  <si>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</si>
  <si>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</si>
  <si>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</si>
  <si>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</si>
  <si>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</si>
  <si>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</si>
  <si>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</si>
  <si>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</si>
  <si>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</si>
  <si>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</si>
  <si>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</si>
  <si>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</si>
  <si>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</si>
  <si>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</si>
  <si>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</si>
  <si>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</si>
  <si>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</si>
  <si>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</si>
  <si>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</si>
  <si>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</si>
  <si>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</si>
  <si>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</si>
  <si>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</si>
  <si>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</si>
  <si>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</si>
  <si>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</si>
  <si>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</si>
  <si>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</si>
  <si>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</si>
  <si>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</si>
  <si>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</si>
  <si>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</si>
  <si>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</si>
  <si>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</si>
  <si>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</si>
  <si>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</si>
  <si>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</si>
  <si>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</si>
  <si>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</si>
  <si>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</si>
  <si>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</si>
  <si>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</si>
  <si>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</si>
  <si>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</si>
  <si>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</si>
  <si>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</si>
  <si>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</si>
  <si>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</si>
  <si>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</si>
  <si>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</si>
  <si>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</si>
  <si>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</si>
  <si>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</si>
  <si>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</si>
  <si>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</si>
  <si>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</si>
  <si>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</si>
  <si>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</si>
  <si>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</si>
  <si>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</si>
  <si>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</si>
  <si>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</si>
  <si>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</si>
  <si>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</si>
  <si>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</si>
  <si>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</si>
  <si>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</si>
  <si>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</si>
  <si>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</si>
  <si>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</si>
  <si>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</si>
  <si>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</si>
  <si>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</si>
  <si>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</si>
  <si>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</si>
  <si>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</si>
  <si>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</si>
  <si>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</si>
  <si>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</si>
  <si>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</si>
  <si>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</si>
  <si>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</si>
  <si>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</si>
  <si>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</si>
  <si>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</si>
  <si>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</si>
  <si>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</si>
  <si>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</si>
  <si>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</si>
  <si>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</si>
  <si>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</si>
  <si>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</si>
  <si>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</si>
  <si>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</si>
  <si>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</si>
  <si>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</si>
  <si>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</si>
  <si>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</si>
  <si>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</si>
  <si>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</si>
  <si>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</si>
  <si>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</si>
  <si>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</si>
  <si>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</si>
  <si>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</si>
  <si>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</si>
  <si>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</si>
  <si>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</si>
  <si>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</si>
  <si>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</si>
  <si>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</si>
  <si>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</si>
  <si>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</si>
  <si>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</si>
  <si>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</si>
  <si>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</si>
  <si>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</si>
  <si>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</si>
  <si>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</si>
  <si>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</si>
  <si>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</si>
  <si>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</si>
  <si>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</si>
  <si>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</si>
  <si>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</si>
  <si>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</si>
  <si>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</si>
  <si>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</si>
  <si>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</si>
  <si>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</si>
  <si>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</si>
  <si>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</si>
  <si>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</si>
  <si>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</si>
  <si>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</si>
  <si>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</si>
  <si>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</si>
  <si>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</si>
  <si>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</si>
  <si>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</si>
  <si>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</si>
  <si>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</si>
  <si>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</si>
  <si>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</si>
  <si>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</si>
  <si>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</si>
  <si>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</si>
  <si>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</si>
  <si>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</si>
  <si>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</si>
  <si>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</si>
  <si>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</si>
  <si>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</si>
  <si>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</si>
  <si>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</si>
  <si>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</si>
  <si>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</si>
  <si>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</si>
  <si>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</si>
  <si>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</si>
  <si>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</si>
  <si>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</si>
  <si>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</si>
  <si>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</si>
  <si>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</si>
  <si>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</si>
  <si>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</si>
  <si>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</si>
  <si>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</si>
  <si>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</si>
  <si>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</si>
  <si>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</si>
  <si>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</si>
  <si>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</si>
  <si>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</si>
  <si>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</si>
  <si>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</si>
  <si>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</si>
  <si>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</si>
  <si>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</si>
  <si>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</si>
  <si>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</si>
  <si>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</si>
  <si>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</si>
  <si>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</si>
  <si>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</si>
  <si>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</si>
  <si>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</si>
  <si>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</si>
  <si>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</si>
  <si>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</si>
  <si>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</si>
  <si>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</si>
  <si>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</si>
  <si>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</si>
  <si>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</si>
  <si>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</si>
  <si>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</si>
  <si>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</si>
  <si>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</si>
  <si>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</si>
  <si>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</si>
  <si>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</si>
  <si>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</si>
  <si>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</si>
  <si>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</si>
  <si>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</si>
  <si>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</si>
  <si>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</si>
  <si>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</si>
  <si>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</si>
  <si>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</si>
  <si>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</si>
  <si>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</si>
  <si>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</si>
  <si>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</si>
  <si>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</si>
  <si>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</si>
  <si>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</si>
  <si>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</si>
  <si>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</si>
  <si>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</si>
  <si>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</si>
  <si>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</si>
  <si>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</si>
  <si>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</si>
  <si>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</si>
  <si>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</si>
  <si>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</si>
  <si>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</si>
  <si>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</si>
  <si>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</si>
  <si>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</si>
  <si>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</si>
  <si>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</si>
  <si>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</si>
  <si>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</si>
  <si>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</si>
  <si>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</si>
  <si>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</si>
  <si>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</si>
  <si>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</si>
  <si>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</si>
  <si>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</si>
  <si>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</si>
  <si>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</si>
  <si>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</si>
  <si>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</si>
  <si>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</si>
  <si>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</si>
  <si>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</si>
  <si>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</si>
  <si>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</si>
  <si>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</si>
  <si>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</si>
  <si>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</si>
  <si>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</si>
  <si>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</si>
  <si>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</si>
  <si>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</si>
  <si>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</si>
  <si>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</si>
  <si>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</si>
  <si>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</si>
  <si>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</si>
  <si>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</si>
  <si>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</si>
  <si>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</si>
  <si>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</si>
  <si>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</si>
  <si>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</si>
  <si>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</si>
  <si>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</si>
  <si>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</si>
  <si>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</si>
  <si>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</si>
  <si>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</si>
  <si>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</si>
  <si>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</si>
  <si>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</si>
  <si>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</si>
  <si>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</si>
  <si>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</si>
  <si>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</si>
  <si>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</si>
  <si>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</si>
  <si>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</si>
  <si>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</si>
  <si>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</si>
  <si>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</si>
  <si>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</si>
  <si>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</si>
  <si>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</si>
  <si>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</si>
  <si>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</si>
  <si>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</si>
  <si>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</si>
  <si>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</si>
  <si>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</si>
  <si>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</si>
  <si>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</si>
  <si>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</si>
  <si>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</si>
  <si>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</si>
  <si>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</si>
  <si>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</si>
  <si>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</si>
  <si>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</si>
  <si>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</si>
  <si>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</si>
  <si>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</si>
  <si>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</si>
  <si>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</si>
  <si>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</si>
  <si>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</si>
  <si>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</si>
  <si>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</si>
  <si>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</si>
  <si>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</si>
  <si>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</si>
  <si>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</si>
  <si>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</si>
  <si>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</si>
  <si>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</si>
  <si>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</si>
  <si>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</si>
  <si>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</si>
  <si>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</si>
  <si>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</si>
  <si>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</si>
  <si>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</si>
  <si>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</si>
  <si>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</si>
  <si>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</si>
  <si>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</si>
  <si>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</si>
  <si>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</si>
  <si>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</si>
  <si>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</si>
  <si>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</si>
  <si>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</si>
  <si>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</si>
  <si>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</si>
  <si>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</si>
  <si>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</si>
  <si>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</si>
  <si>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</si>
  <si>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</si>
  <si>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</si>
  <si>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</si>
  <si>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</si>
  <si>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</si>
  <si>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</si>
  <si>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</si>
  <si>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</si>
  <si>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</si>
  <si>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</si>
  <si>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</si>
  <si>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</si>
  <si>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</si>
  <si>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</si>
  <si>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</si>
  <si>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</si>
  <si>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</si>
  <si>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</si>
  <si>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</si>
  <si>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</si>
  <si>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</si>
  <si>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</si>
  <si>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</si>
  <si>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</si>
  <si>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</si>
  <si>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</si>
  <si>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</si>
  <si>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</si>
  <si>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</si>
  <si>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</si>
  <si>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</si>
  <si>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</si>
  <si>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</si>
  <si>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</si>
  <si>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</si>
  <si>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</si>
  <si>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</si>
  <si>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</si>
  <si>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</si>
  <si>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</si>
  <si>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</si>
  <si>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</si>
  <si>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</si>
  <si>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</si>
  <si>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</si>
  <si>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</si>
  <si>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</si>
  <si>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</si>
  <si>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</si>
  <si>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</si>
  <si>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</si>
  <si>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</si>
  <si>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</si>
  <si>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</si>
  <si>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</si>
  <si>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</si>
  <si>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</si>
  <si>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</si>
  <si>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</si>
  <si>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</si>
  <si>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</si>
  <si>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</si>
  <si>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</si>
  <si>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</si>
  <si>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</si>
  <si>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</si>
  <si>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</si>
  <si>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</si>
  <si>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</si>
  <si>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</si>
  <si>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</si>
  <si>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</si>
  <si>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</si>
  <si>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</si>
  <si>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</si>
  <si>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</si>
  <si>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</si>
  <si>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</si>
  <si>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</si>
  <si>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</si>
  <si>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</si>
  <si>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</si>
  <si>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</si>
  <si>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</si>
  <si>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</si>
  <si>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</si>
  <si>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</si>
  <si>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</si>
  <si>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</si>
  <si>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</si>
  <si>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</si>
  <si>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</si>
  <si>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</si>
  <si>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</si>
  <si>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</si>
  <si>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</si>
  <si>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</si>
  <si>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</si>
  <si>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</si>
  <si>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</si>
  <si>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</si>
  <si>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</si>
  <si>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</si>
  <si>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</si>
  <si>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</si>
  <si>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</si>
  <si>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</si>
  <si>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</si>
  <si>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</si>
  <si>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</si>
  <si>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</si>
  <si>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</si>
  <si>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</si>
  <si>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</si>
  <si>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</si>
  <si>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</si>
  <si>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</si>
  <si>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</si>
  <si>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</si>
  <si>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</si>
  <si>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</si>
  <si>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</si>
  <si>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</si>
  <si>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</si>
  <si>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</si>
  <si>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</si>
  <si>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</si>
  <si>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</si>
  <si>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</si>
  <si>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</si>
  <si>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</si>
  <si>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</si>
  <si>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</si>
  <si>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</si>
  <si>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</si>
  <si>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</si>
  <si>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</si>
  <si>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</si>
  <si>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</si>
  <si>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</si>
  <si>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</si>
  <si>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</si>
  <si>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</si>
  <si>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</si>
  <si>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</si>
  <si>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</si>
  <si>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</si>
  <si>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</si>
  <si>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</si>
  <si>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</si>
  <si>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</si>
  <si>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</si>
  <si>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</si>
  <si>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</si>
  <si>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</si>
  <si>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</si>
  <si>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</si>
  <si>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</si>
  <si>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</si>
  <si>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</si>
  <si>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</si>
  <si>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</si>
  <si>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</si>
  <si>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</si>
  <si>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</si>
  <si>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</si>
  <si>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</si>
  <si>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</si>
  <si>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</si>
  <si>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</si>
  <si>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</si>
  <si>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</si>
  <si>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</si>
  <si>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</si>
  <si>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</si>
  <si>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</si>
  <si>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</si>
  <si>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</si>
  <si>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</si>
  <si>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</si>
  <si>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</si>
  <si>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</si>
  <si>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</si>
  <si>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</si>
  <si>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</si>
  <si>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</si>
  <si>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</si>
  <si>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</si>
  <si>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</si>
  <si>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</si>
  <si>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</si>
  <si>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</si>
  <si>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</si>
  <si>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</si>
  <si>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</si>
  <si>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</si>
  <si>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</si>
  <si>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</si>
  <si>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</si>
  <si>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</si>
  <si>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</si>
  <si>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</si>
  <si>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</si>
  <si>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</si>
  <si>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</si>
  <si>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</si>
  <si>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</si>
  <si>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</si>
  <si>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</si>
  <si>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</si>
  <si>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</si>
  <si>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</si>
  <si>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</si>
  <si>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</si>
  <si>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</si>
  <si>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</si>
  <si>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</si>
  <si>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</si>
  <si>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</si>
  <si>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</si>
  <si>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</si>
  <si>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</si>
  <si>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</si>
  <si>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</si>
  <si>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</si>
  <si>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</si>
  <si>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</si>
  <si>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</si>
  <si>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</si>
  <si>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</si>
  <si>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</si>
  <si>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</si>
  <si>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</si>
  <si>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</si>
  <si>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</si>
  <si>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</si>
  <si>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</si>
  <si>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</si>
  <si>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</si>
  <si>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</si>
  <si>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</si>
  <si>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</si>
  <si>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</si>
  <si>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</si>
  <si>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</si>
  <si>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</si>
  <si>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</si>
  <si>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</si>
  <si>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</si>
  <si>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</si>
  <si>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</si>
  <si>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</si>
  <si>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</si>
  <si>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</si>
  <si>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</si>
  <si>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</si>
  <si>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</si>
  <si>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</si>
  <si>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</si>
  <si>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</si>
  <si>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</si>
  <si>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</si>
  <si>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</si>
  <si>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</si>
  <si>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</si>
  <si>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</si>
  <si>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</si>
  <si>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</si>
  <si>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</si>
  <si>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</si>
  <si>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</si>
  <si>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</si>
  <si>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</si>
  <si>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</si>
  <si>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</si>
  <si>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</si>
  <si>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</si>
  <si>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</si>
  <si>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</si>
  <si>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</si>
  <si>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</si>
  <si>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</si>
  <si>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</si>
  <si>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</si>
  <si>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</si>
  <si>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</si>
  <si>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</si>
  <si>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</si>
  <si>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</si>
  <si>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</si>
  <si>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</si>
  <si>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</si>
  <si>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</si>
  <si>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</si>
  <si>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</si>
  <si>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</si>
  <si>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</si>
  <si>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</si>
  <si>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</si>
  <si>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</si>
  <si>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</si>
  <si>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</si>
  <si>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</si>
  <si>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</si>
  <si>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</si>
  <si>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</si>
  <si>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</si>
  <si>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</si>
  <si>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</si>
  <si>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</si>
  <si>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</si>
  <si>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</si>
  <si>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</si>
  <si>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</si>
  <si>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</si>
  <si>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</si>
  <si>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</si>
  <si>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</si>
  <si>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</si>
  <si>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</si>
  <si>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</si>
  <si>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</si>
  <si>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</si>
  <si>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</si>
  <si>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</si>
  <si>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</si>
  <si>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</si>
  <si>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</si>
  <si>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</si>
  <si>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</si>
  <si>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</si>
  <si>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</si>
  <si>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</si>
  <si>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</si>
  <si>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</si>
  <si>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</si>
  <si>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</si>
  <si>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</si>
  <si>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</si>
  <si>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</si>
  <si>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</si>
  <si>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</si>
  <si>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</si>
  <si>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</si>
  <si>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</si>
  <si>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</si>
  <si>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</si>
  <si>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</si>
  <si>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</si>
  <si>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</si>
  <si>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</si>
  <si>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</si>
  <si>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</si>
  <si>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</si>
  <si>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</si>
  <si>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</si>
  <si>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</si>
  <si>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</si>
  <si>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</si>
  <si>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</si>
  <si>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</si>
  <si>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</si>
  <si>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</si>
  <si>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</si>
  <si>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</si>
  <si>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</si>
  <si>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</si>
  <si>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</si>
  <si>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</si>
  <si>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</si>
  <si>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</si>
  <si>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</si>
  <si>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</si>
  <si>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</si>
  <si>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</si>
  <si>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</si>
  <si>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</si>
  <si>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</si>
  <si>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</si>
  <si>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</si>
  <si>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</si>
  <si>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</si>
  <si>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</si>
  <si>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</si>
  <si>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</si>
  <si>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</si>
  <si>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</si>
  <si>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</si>
  <si>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</si>
  <si>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</si>
  <si>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</si>
  <si>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</si>
  <si>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</si>
  <si>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</si>
  <si>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</si>
  <si>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</si>
  <si>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</si>
  <si>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</si>
  <si>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</si>
  <si>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</si>
  <si>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</si>
  <si>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</si>
  <si>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</si>
  <si>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</si>
  <si>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</si>
  <si>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</si>
  <si>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</si>
  <si>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</si>
  <si>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</si>
  <si>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</si>
  <si>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</si>
  <si>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</si>
  <si>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</si>
  <si>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</si>
  <si>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</si>
  <si>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</si>
  <si>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</si>
  <si>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</si>
  <si>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</si>
  <si>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</si>
  <si>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</si>
  <si>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</si>
  <si>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</si>
  <si>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</si>
  <si>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</si>
  <si>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</si>
  <si>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</si>
  <si>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</si>
  <si>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</si>
  <si>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</si>
  <si>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</si>
  <si>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</si>
  <si>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</si>
  <si>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</si>
  <si>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</si>
  <si>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</si>
  <si>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</si>
  <si>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</si>
  <si>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</si>
  <si>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</si>
  <si>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</si>
  <si>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</si>
  <si>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</si>
  <si>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</si>
  <si>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</si>
  <si>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</si>
  <si>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</si>
  <si>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</si>
  <si>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</si>
  <si>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</si>
  <si>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</si>
  <si>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</si>
  <si>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</si>
  <si>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</si>
  <si>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</si>
  <si>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</si>
  <si>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</si>
  <si>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</si>
  <si>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</si>
  <si>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</si>
  <si>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</si>
  <si>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</si>
  <si>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</si>
  <si>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</si>
  <si>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</si>
  <si>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</si>
  <si>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</si>
  <si>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</si>
  <si>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</si>
  <si>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</si>
  <si>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</si>
  <si>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</si>
  <si>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</si>
  <si>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</si>
  <si>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</si>
  <si>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</si>
  <si>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</si>
  <si>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</si>
  <si>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</si>
  <si>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</si>
  <si>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</si>
  <si>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</si>
  <si>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</si>
  <si>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</si>
  <si>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</si>
  <si>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</si>
  <si>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</si>
  <si>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</si>
  <si>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</si>
  <si>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</si>
  <si>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</si>
  <si>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</si>
  <si>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</si>
  <si>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</si>
  <si>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</si>
  <si>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</si>
  <si>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</si>
  <si>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</si>
  <si>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</si>
  <si>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</si>
  <si>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</si>
  <si>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</si>
  <si>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</si>
  <si>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</si>
  <si>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</si>
  <si>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</si>
  <si>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</si>
  <si>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</si>
  <si>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</si>
  <si>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</si>
  <si>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</si>
  <si>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</si>
  <si>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</si>
  <si>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</si>
  <si>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</si>
  <si>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</si>
  <si>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</si>
  <si>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</si>
  <si>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</si>
  <si>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</si>
  <si>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</si>
  <si>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</si>
  <si>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</si>
  <si>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</si>
  <si>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</si>
  <si>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</si>
  <si>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</si>
  <si>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</si>
  <si>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</si>
  <si>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</si>
  <si>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</si>
  <si>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</si>
  <si>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</si>
  <si>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</si>
  <si>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</si>
  <si>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</si>
  <si>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</si>
  <si>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</si>
  <si>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</si>
  <si>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</si>
  <si>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</si>
  <si>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</si>
  <si>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</si>
  <si>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</si>
  <si>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</si>
  <si>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</si>
  <si>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</si>
  <si>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</si>
  <si>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</si>
  <si>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</si>
  <si>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</si>
  <si>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</si>
  <si>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</si>
  <si>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</si>
  <si>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</si>
  <si>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</si>
  <si>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</si>
  <si>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</si>
  <si>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</si>
  <si>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</si>
  <si>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</si>
  <si>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</si>
  <si>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</si>
  <si>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</si>
  <si>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</si>
  <si>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</si>
  <si>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</si>
  <si>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</si>
  <si>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</si>
  <si>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</si>
  <si>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</si>
  <si>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</si>
  <si>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</si>
  <si>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</si>
  <si>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</si>
  <si>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</si>
  <si>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</si>
  <si>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</si>
  <si>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</si>
  <si>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</si>
  <si>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</si>
  <si>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</si>
  <si>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</si>
  <si>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</si>
  <si>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</si>
  <si>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</si>
  <si>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</si>
  <si>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</si>
  <si>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</si>
  <si>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</si>
  <si>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</si>
  <si>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</si>
  <si>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</si>
  <si>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</si>
  <si>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</si>
  <si>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</si>
  <si>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</si>
  <si>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</si>
  <si>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</si>
  <si>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</si>
  <si>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</si>
  <si>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</si>
  <si>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</si>
  <si>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</si>
  <si>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</si>
  <si>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</si>
  <si>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</si>
  <si>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</si>
  <si>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</si>
  <si>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</si>
  <si>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</si>
  <si>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</si>
  <si>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</si>
  <si>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</si>
  <si>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</si>
  <si>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</si>
  <si>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</si>
  <si>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</si>
  <si>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</si>
  <si>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</si>
  <si>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</si>
  <si>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</si>
  <si>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</si>
  <si>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</si>
  <si>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</si>
  <si>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</si>
  <si>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</si>
  <si>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</si>
  <si>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</si>
  <si>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</si>
  <si>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</si>
  <si>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</si>
  <si>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</si>
  <si>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</si>
  <si>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</si>
  <si>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</si>
  <si>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</si>
  <si>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</si>
  <si>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</si>
  <si>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</si>
  <si>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</si>
  <si>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</si>
  <si>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</si>
  <si>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</si>
  <si>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</si>
  <si>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</si>
  <si>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</si>
  <si>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</si>
  <si>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</si>
  <si>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</si>
  <si>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</si>
  <si>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</si>
  <si>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</si>
  <si>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</si>
  <si>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</si>
  <si>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</si>
  <si>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</si>
  <si>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</si>
  <si>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</si>
  <si>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</si>
  <si>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</si>
  <si>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</si>
  <si>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</si>
  <si>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</si>
  <si>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</si>
  <si>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</si>
  <si>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</si>
  <si>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</si>
  <si>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</si>
  <si>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</si>
  <si>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</si>
  <si>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</si>
  <si>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</si>
  <si>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</si>
  <si>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</si>
  <si>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</si>
  <si>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</si>
  <si>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</si>
  <si>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</si>
  <si>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</si>
  <si>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</si>
  <si>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</si>
  <si>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</si>
  <si>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</si>
  <si>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</si>
  <si>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</si>
  <si>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</si>
  <si>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</si>
  <si>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</si>
  <si>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</si>
  <si>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</si>
  <si>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</si>
  <si>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</si>
  <si>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</si>
  <si>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</si>
  <si>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</si>
  <si>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</si>
  <si>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</si>
  <si>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</si>
  <si>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</si>
  <si>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</si>
  <si>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</si>
  <si>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</si>
  <si>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</si>
  <si>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</si>
  <si>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</si>
  <si>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</si>
  <si>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</si>
  <si>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</si>
  <si>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</si>
  <si>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</si>
  <si>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</si>
  <si>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</si>
  <si>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</si>
  <si>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</si>
  <si>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</si>
  <si>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</si>
  <si>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</si>
  <si>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</si>
  <si>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</si>
  <si>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</si>
  <si>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</si>
  <si>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</si>
  <si>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</si>
  <si>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</si>
  <si>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</si>
  <si>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</si>
  <si>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</si>
  <si>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</si>
  <si>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</si>
  <si>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</si>
  <si>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</si>
  <si>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</si>
  <si>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</si>
  <si>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</si>
  <si>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</si>
  <si>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</si>
  <si>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</si>
  <si>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</si>
  <si>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</si>
  <si>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</si>
  <si>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</si>
  <si>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</si>
  <si>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</si>
  <si>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</si>
  <si>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</si>
  <si>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</si>
  <si>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</si>
  <si>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</si>
  <si>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</si>
  <si>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</si>
  <si>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</si>
  <si>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</si>
  <si>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</si>
  <si>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</si>
  <si>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</si>
  <si>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</si>
  <si>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</si>
  <si>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</si>
  <si>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</si>
  <si>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</si>
  <si>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</si>
  <si>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</si>
  <si>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</si>
  <si>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</si>
  <si>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</si>
  <si>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</si>
  <si>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</si>
  <si>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</si>
  <si>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</si>
  <si>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</si>
  <si>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</si>
  <si>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</si>
  <si>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</si>
  <si>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</si>
  <si>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</si>
  <si>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</si>
  <si>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</si>
  <si>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</si>
  <si>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</si>
  <si>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</si>
  <si>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</si>
  <si>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</si>
  <si>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</si>
  <si>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</si>
  <si>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</si>
  <si>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</si>
  <si>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</si>
  <si>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</si>
  <si>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</si>
  <si>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</si>
  <si>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</si>
  <si>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</si>
  <si>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</si>
  <si>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</si>
  <si>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</si>
  <si>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</si>
  <si>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</si>
  <si>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</si>
  <si>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</si>
  <si>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</si>
  <si>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</si>
  <si>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</si>
  <si>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</si>
  <si>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</si>
  <si>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</si>
  <si>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</si>
  <si>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</si>
  <si>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</si>
  <si>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</si>
  <si>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</si>
  <si>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</si>
  <si>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</si>
  <si>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</si>
  <si>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</si>
  <si>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</si>
  <si>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</si>
  <si>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</si>
  <si>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</si>
  <si>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</si>
  <si>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</si>
  <si>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</si>
  <si>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</si>
  <si>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</si>
  <si>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</si>
  <si>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</si>
  <si>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</si>
  <si>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</si>
  <si>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</si>
  <si>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</si>
  <si>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</si>
  <si>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</si>
  <si>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</si>
  <si>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</si>
  <si>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</si>
  <si>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</si>
  <si>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</si>
  <si>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</si>
  <si>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</si>
  <si>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</si>
  <si>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</si>
  <si>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</si>
  <si>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</si>
  <si>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</si>
  <si>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</si>
  <si>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</si>
  <si>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</si>
  <si>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</si>
  <si>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</si>
  <si>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</si>
  <si>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</si>
  <si>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</si>
  <si>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</si>
  <si>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</si>
  <si>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</si>
  <si>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</si>
  <si>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</si>
  <si>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</si>
  <si>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</si>
  <si>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</si>
  <si>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</si>
  <si>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</si>
  <si>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</si>
  <si>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</si>
  <si>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</si>
  <si>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</si>
  <si>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</si>
  <si>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</si>
  <si>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</si>
  <si>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</si>
  <si>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</si>
  <si>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</si>
  <si>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</si>
  <si>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</si>
  <si>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</si>
  <si>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</si>
  <si>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</si>
  <si>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</si>
  <si>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</si>
  <si>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</si>
  <si>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</si>
  <si>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</si>
  <si>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</si>
  <si>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</si>
  <si>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</si>
  <si>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</si>
  <si>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</si>
  <si>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</si>
  <si>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</si>
  <si>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</si>
  <si>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</si>
  <si>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</si>
  <si>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</si>
  <si>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</si>
  <si>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</si>
  <si>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</si>
  <si>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</si>
  <si>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</si>
  <si>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</si>
  <si>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</si>
  <si>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</si>
  <si>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</si>
  <si>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</si>
  <si>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</si>
  <si>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</si>
  <si>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</si>
  <si>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</si>
  <si>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</si>
  <si>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</si>
  <si>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</si>
  <si>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</si>
  <si>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</si>
  <si>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</si>
  <si>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</si>
  <si>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</si>
  <si>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</si>
  <si>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</si>
  <si>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</si>
  <si>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</si>
  <si>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</si>
  <si>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</si>
  <si>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</si>
  <si>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</si>
  <si>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</si>
  <si>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</si>
  <si>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</si>
  <si>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</si>
  <si>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</si>
  <si>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</si>
  <si>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</si>
  <si>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</si>
  <si>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</si>
  <si>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</si>
  <si>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</si>
  <si>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</si>
  <si>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</si>
  <si>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</si>
  <si>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</si>
  <si>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</si>
  <si>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</si>
  <si>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</si>
  <si>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</si>
  <si>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</si>
  <si>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</si>
  <si>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</si>
  <si>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</si>
  <si>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</si>
  <si>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</si>
  <si>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</si>
  <si>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</si>
  <si>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</si>
  <si>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</si>
  <si>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</si>
  <si>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</si>
  <si>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</si>
  <si>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</si>
  <si>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</si>
  <si>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</si>
  <si>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</si>
  <si>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</si>
  <si>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</si>
  <si>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</si>
  <si>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</si>
  <si>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</si>
  <si>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</si>
  <si>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</si>
  <si>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</si>
  <si>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</si>
  <si>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</si>
  <si>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</si>
  <si>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</si>
  <si>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</si>
  <si>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</si>
  <si>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</si>
  <si>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</si>
  <si>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</si>
  <si>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</si>
  <si>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</si>
  <si>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</si>
  <si>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</si>
  <si>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</si>
  <si>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</si>
  <si>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</si>
  <si>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</si>
  <si>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</si>
  <si>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</si>
  <si>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</si>
  <si>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</si>
  <si>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</si>
  <si>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</si>
  <si>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</si>
  <si>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</si>
  <si>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</si>
  <si>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</si>
  <si>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</si>
  <si>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</si>
  <si>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</si>
  <si>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</si>
  <si>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</si>
  <si>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</si>
  <si>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</si>
  <si>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</si>
  <si>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</si>
  <si>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</si>
  <si>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</si>
  <si>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</si>
  <si>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</si>
  <si>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</si>
  <si>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</si>
  <si>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</si>
  <si>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</si>
  <si>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</si>
  <si>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</si>
  <si>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</si>
  <si>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</si>
  <si>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</si>
  <si>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</si>
  <si>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</si>
  <si>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</si>
  <si>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</si>
  <si>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</si>
  <si>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</si>
  <si>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</si>
  <si>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</si>
  <si>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</si>
  <si>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</si>
  <si>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</si>
  <si>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</si>
  <si>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</si>
  <si>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</si>
  <si>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</si>
  <si>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</si>
  <si>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</si>
  <si>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</si>
  <si>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</si>
  <si>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</si>
  <si>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</si>
  <si>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</si>
  <si>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</si>
  <si>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</si>
  <si>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</si>
  <si>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</si>
  <si>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</si>
  <si>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</si>
  <si>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</si>
  <si>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</si>
  <si>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</si>
  <si>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</si>
  <si>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</si>
  <si>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</si>
  <si>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</si>
  <si>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</si>
  <si>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</si>
  <si>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</si>
  <si>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</si>
  <si>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</si>
  <si>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</si>
  <si>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</si>
  <si>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</si>
  <si>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</si>
  <si>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</si>
  <si>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</si>
  <si>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</si>
  <si>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</si>
  <si>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</si>
  <si>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</si>
  <si>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</si>
  <si>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</si>
  <si>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</si>
  <si>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</si>
  <si>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</si>
  <si>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</si>
  <si>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</si>
  <si>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</si>
  <si>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</si>
  <si>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</si>
  <si>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</si>
  <si>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</si>
  <si>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</si>
  <si>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</si>
  <si>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</si>
  <si>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</si>
  <si>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</si>
  <si>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</si>
  <si>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</si>
  <si>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</si>
  <si>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</si>
  <si>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</si>
  <si>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</si>
  <si>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</si>
  <si>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</si>
  <si>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</si>
  <si>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</si>
  <si>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</si>
  <si>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</si>
  <si>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</si>
  <si>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</si>
  <si>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</si>
  <si>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</si>
  <si>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</si>
  <si>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</si>
  <si>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</si>
  <si>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</si>
  <si>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</si>
  <si>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</si>
  <si>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</si>
  <si>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</si>
  <si>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</si>
  <si>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</si>
  <si>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</si>
  <si>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</si>
  <si>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</si>
  <si>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</si>
  <si>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</si>
  <si>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</si>
  <si>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</si>
  <si>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</si>
  <si>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</si>
  <si>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</si>
  <si>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</si>
  <si>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</si>
  <si>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</si>
  <si>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</si>
  <si>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</si>
  <si>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</si>
  <si>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</si>
  <si>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</si>
  <si>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</si>
  <si>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</si>
  <si>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</si>
  <si>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</si>
  <si>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</si>
  <si>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</si>
  <si>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</si>
  <si>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</si>
  <si>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</si>
  <si>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</si>
  <si>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</si>
  <si>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</si>
  <si>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</si>
  <si>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</si>
  <si>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</si>
  <si>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</si>
  <si>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</si>
  <si>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</si>
  <si>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</si>
  <si>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</si>
  <si>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</si>
  <si>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</si>
  <si>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</si>
  <si>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</si>
  <si>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</si>
  <si>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</si>
  <si>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</si>
  <si>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</si>
  <si>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</si>
  <si>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</si>
  <si>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</si>
  <si>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</si>
  <si>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</si>
  <si>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</si>
  <si>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</si>
  <si>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</si>
  <si>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</si>
  <si>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</si>
  <si>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</si>
  <si>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</si>
  <si>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</si>
  <si>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</si>
  <si>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</si>
  <si>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</si>
  <si>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</si>
  <si>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</si>
  <si>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</si>
  <si>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</si>
  <si>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</si>
  <si>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</si>
  <si>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</si>
  <si>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</si>
  <si>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</si>
  <si>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</si>
  <si>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</si>
  <si>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</si>
  <si>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</si>
  <si>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</si>
  <si>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</si>
  <si>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</si>
  <si>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</si>
  <si>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</si>
  <si>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</si>
  <si>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</si>
  <si>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</si>
  <si>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</si>
  <si>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</si>
  <si>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</si>
  <si>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</si>
  <si>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</si>
  <si>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</si>
  <si>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</si>
  <si>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</si>
  <si>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</si>
  <si>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</si>
  <si>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</si>
  <si>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</si>
  <si>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</si>
  <si>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</si>
  <si>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</si>
  <si>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</si>
  <si>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</si>
  <si>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</si>
  <si>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</si>
  <si>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</si>
  <si>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</si>
  <si>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</si>
  <si>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</si>
  <si>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</si>
  <si>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</si>
  <si>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</si>
  <si>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</si>
  <si>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</si>
  <si>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</si>
  <si>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</si>
  <si>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</si>
  <si>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</si>
  <si>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</si>
  <si>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</si>
  <si>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</si>
  <si>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</si>
  <si>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</si>
  <si>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</si>
  <si>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</si>
  <si>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</si>
  <si>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</si>
  <si>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</si>
  <si>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</si>
  <si>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</si>
  <si>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</si>
  <si>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</si>
  <si>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</si>
  <si>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</si>
  <si>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</si>
  <si>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</si>
  <si>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</si>
  <si>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</si>
  <si>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</si>
  <si>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</si>
  <si>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</si>
  <si>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</si>
  <si>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</si>
  <si>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</si>
  <si>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</si>
  <si>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</si>
  <si>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</si>
  <si>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</si>
  <si>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</si>
  <si>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</si>
  <si>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</si>
  <si>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</si>
  <si>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</si>
  <si>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</si>
  <si>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</si>
  <si>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</si>
  <si>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</si>
  <si>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</si>
  <si>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</si>
  <si>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</si>
  <si>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</si>
  <si>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</si>
  <si>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</si>
  <si>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</si>
  <si>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</si>
  <si>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</si>
  <si>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</si>
  <si>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</si>
  <si>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</si>
  <si>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</si>
  <si>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</si>
  <si>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</si>
  <si>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</si>
  <si>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</si>
  <si>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</si>
  <si>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</si>
  <si>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</si>
  <si>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</si>
  <si>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</si>
  <si>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</si>
  <si>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</si>
  <si>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</si>
  <si>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</si>
  <si>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</si>
  <si>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</si>
  <si>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</si>
  <si>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</si>
  <si>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</si>
  <si>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</si>
  <si>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</si>
  <si>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</si>
  <si>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</si>
  <si>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</si>
  <si>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</si>
  <si>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</si>
  <si>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</si>
  <si>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</si>
  <si>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</si>
  <si>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</si>
  <si>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</si>
  <si>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</si>
  <si>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</si>
  <si>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</si>
  <si>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</si>
  <si>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</si>
  <si>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</si>
  <si>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</si>
  <si>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</si>
  <si>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</si>
  <si>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</si>
  <si>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</si>
  <si>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</si>
  <si>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</si>
  <si>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</si>
  <si>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</si>
  <si>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</si>
  <si>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</si>
  <si>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</si>
  <si>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</si>
  <si>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</si>
  <si>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</si>
  <si>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</si>
  <si>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</si>
  <si>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</si>
  <si>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</si>
  <si>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</si>
  <si>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</si>
  <si>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</si>
  <si>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</si>
  <si>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</si>
  <si>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</si>
  <si>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</si>
  <si>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</si>
  <si>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</si>
  <si>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</si>
  <si>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</si>
  <si>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</si>
  <si>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</si>
  <si>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</si>
  <si>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</si>
  <si>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</si>
  <si>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</si>
  <si>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</si>
  <si>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</si>
  <si>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</si>
  <si>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</si>
  <si>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</si>
  <si>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</si>
  <si>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</si>
  <si>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</si>
  <si>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</si>
  <si>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</si>
  <si>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</si>
  <si>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</si>
  <si>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</si>
  <si>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</si>
  <si>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</si>
  <si>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</si>
  <si>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</si>
  <si>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</si>
  <si>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</si>
  <si>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</si>
  <si>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</si>
  <si>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</si>
  <si>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</si>
  <si>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</si>
  <si>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</si>
  <si>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</si>
  <si>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</si>
  <si>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</si>
  <si>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</si>
  <si>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</si>
  <si>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</si>
  <si>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</si>
  <si>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</si>
  <si>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</si>
  <si>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</si>
  <si>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</si>
  <si>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</si>
  <si>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</si>
  <si>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</si>
  <si>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</si>
  <si>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</si>
  <si>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</si>
  <si>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</si>
  <si>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</si>
  <si>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</si>
  <si>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</si>
  <si>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</si>
  <si>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</si>
  <si>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</si>
  <si>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</si>
  <si>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</si>
  <si>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</si>
  <si>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</si>
  <si>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</si>
  <si>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</si>
  <si>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</si>
  <si>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</si>
  <si>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</si>
  <si>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</si>
  <si>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</si>
  <si>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</si>
  <si>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</si>
  <si>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</si>
  <si>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</si>
  <si>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</si>
  <si>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</si>
  <si>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</si>
  <si>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</si>
  <si>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</si>
  <si>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</si>
  <si>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</si>
  <si>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</si>
  <si>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</si>
  <si>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</si>
  <si>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</si>
  <si>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</si>
  <si>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</si>
  <si>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</si>
  <si>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</si>
  <si>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</si>
  <si>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</si>
  <si>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</si>
  <si>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</si>
  <si>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</si>
  <si>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</si>
  <si>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</si>
  <si>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</si>
  <si>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</si>
  <si>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</si>
  <si>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</si>
  <si>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</si>
  <si>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</si>
  <si>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</si>
  <si>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</si>
  <si>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</si>
  <si>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</si>
  <si>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</si>
  <si>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</si>
  <si>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</si>
  <si>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</si>
  <si>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</si>
  <si>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</si>
  <si>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</si>
  <si>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</si>
  <si>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</si>
  <si>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</si>
  <si>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</si>
  <si>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</si>
  <si>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</si>
  <si>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</si>
  <si>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</si>
  <si>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</si>
  <si>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</si>
  <si>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</si>
  <si>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</si>
  <si>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</si>
  <si>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</si>
  <si>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</si>
  <si>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</si>
  <si>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</si>
  <si>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</si>
  <si>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</si>
  <si>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</si>
  <si>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</si>
  <si>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</si>
  <si>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</si>
  <si>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</si>
  <si>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</si>
  <si>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</si>
  <si>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</si>
  <si>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</si>
  <si>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</si>
  <si>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</si>
  <si>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</si>
  <si>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</si>
  <si>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</si>
  <si>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</si>
  <si>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</si>
  <si>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</si>
  <si>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</si>
  <si>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</si>
  <si>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</si>
  <si>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</si>
  <si>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</si>
  <si>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</si>
  <si>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</si>
  <si>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</si>
  <si>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</si>
  <si>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</si>
  <si>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</si>
  <si>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</si>
  <si>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</si>
  <si>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</si>
  <si>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</si>
  <si>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</si>
  <si>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</si>
  <si>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</si>
  <si>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</si>
  <si>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</si>
  <si>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</si>
  <si>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</si>
  <si>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</si>
  <si>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</si>
  <si>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</si>
  <si>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</si>
  <si>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</si>
  <si>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</si>
  <si>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</si>
  <si>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</si>
  <si>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</si>
  <si>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</si>
  <si>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</si>
  <si>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</si>
  <si>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</si>
  <si>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</si>
  <si>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</si>
  <si>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</si>
  <si>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</si>
  <si>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</si>
  <si>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</si>
  <si>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</si>
  <si>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</si>
  <si>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</si>
  <si>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</si>
  <si>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</si>
  <si>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</si>
  <si>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</si>
  <si>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</si>
  <si>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</si>
  <si>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</si>
  <si>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</si>
  <si>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</si>
  <si>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</si>
  <si>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</si>
  <si>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</si>
  <si>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</si>
  <si>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</si>
  <si>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</si>
  <si>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</si>
  <si>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</si>
  <si>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</si>
  <si>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</si>
  <si>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</si>
  <si>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</si>
  <si>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</si>
  <si>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</si>
  <si>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</si>
  <si>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</si>
  <si>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</si>
  <si>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</si>
  <si>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</si>
  <si>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</si>
  <si>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</si>
  <si>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</si>
  <si>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</si>
  <si>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</si>
  <si>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</si>
  <si>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</si>
  <si>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</si>
  <si>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</si>
  <si>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</si>
  <si>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</si>
  <si>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</si>
  <si>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</si>
  <si>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</si>
  <si>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</si>
  <si>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</si>
  <si>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</si>
  <si>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</si>
  <si>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</si>
  <si>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</si>
  <si>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</si>
  <si>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</si>
  <si>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</si>
  <si>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</si>
  <si>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</si>
  <si>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</si>
  <si>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</si>
  <si>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</si>
  <si>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</si>
  <si>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</si>
  <si>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</si>
  <si>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</si>
  <si>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</si>
  <si>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</si>
  <si>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</si>
  <si>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</si>
  <si>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</si>
  <si>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</si>
  <si>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</si>
  <si>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</si>
  <si>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</si>
  <si>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</si>
  <si>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</si>
  <si>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</si>
  <si>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</si>
  <si>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</si>
  <si>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</si>
  <si>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</si>
  <si>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</si>
  <si>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</si>
  <si>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</si>
  <si>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</si>
  <si>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</si>
  <si>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</si>
  <si>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</si>
  <si>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</si>
  <si>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</si>
  <si>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</si>
  <si>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</si>
  <si>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</si>
  <si>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</si>
  <si>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</si>
  <si>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</si>
  <si>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</si>
  <si>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</si>
  <si>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</si>
  <si>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</si>
  <si>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</si>
  <si>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</si>
  <si>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</si>
  <si>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</si>
  <si>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</si>
  <si>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</si>
  <si>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</si>
  <si>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</si>
  <si>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</si>
  <si>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</si>
  <si>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</si>
  <si>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</si>
  <si>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</si>
  <si>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</si>
  <si>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</si>
  <si>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</si>
  <si>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</si>
  <si>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</si>
  <si>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</si>
  <si>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</si>
  <si>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</si>
  <si>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</si>
  <si>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</si>
  <si>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</si>
  <si>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</si>
  <si>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</si>
  <si>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</si>
  <si>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</si>
  <si>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</si>
  <si>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</si>
  <si>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</si>
  <si>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</si>
  <si>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</si>
  <si>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</si>
  <si>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</si>
  <si>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</si>
  <si>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</si>
  <si>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</si>
  <si>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</si>
  <si>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</si>
  <si>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</si>
  <si>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</si>
  <si>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</si>
  <si>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</si>
  <si>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</si>
  <si>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</si>
  <si>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</si>
  <si>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</si>
  <si>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</si>
  <si>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</si>
  <si>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</si>
  <si>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</si>
  <si>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</si>
  <si>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</si>
  <si>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</si>
  <si>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</si>
  <si>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</si>
  <si>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</si>
  <si>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</si>
  <si>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</si>
  <si>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</si>
  <si>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</si>
  <si>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</si>
  <si>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</si>
  <si>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</si>
  <si>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</si>
  <si>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</si>
  <si>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</si>
  <si>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</si>
  <si>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</si>
  <si>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</si>
  <si>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</si>
  <si>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</si>
  <si>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</si>
  <si>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</si>
  <si>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</si>
  <si>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</si>
  <si>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</si>
  <si>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</si>
  <si>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</si>
  <si>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</si>
  <si>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</si>
  <si>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</si>
  <si>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</si>
  <si>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</si>
  <si>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</si>
  <si>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</si>
  <si>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</si>
  <si>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</si>
  <si>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</si>
  <si>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</si>
  <si>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</si>
  <si>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</si>
  <si>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</si>
  <si>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</si>
  <si>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</si>
  <si>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</si>
  <si>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</si>
  <si>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</si>
  <si>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</si>
  <si>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</si>
  <si>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</si>
  <si>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</si>
  <si>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</si>
  <si>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</si>
  <si>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</si>
  <si>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</si>
  <si>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</si>
  <si>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</si>
  <si>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</si>
  <si>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</si>
  <si>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</si>
  <si>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</si>
  <si>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</si>
  <si>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</si>
  <si>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</si>
  <si>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</si>
  <si>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</si>
  <si>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</si>
  <si>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</si>
  <si>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</si>
  <si>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</si>
  <si>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</si>
  <si>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</si>
  <si>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</si>
  <si>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</si>
  <si>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</si>
  <si>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</si>
  <si>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</si>
  <si>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</si>
  <si>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</si>
  <si>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</si>
  <si>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</si>
  <si>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</si>
  <si>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</si>
  <si>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</si>
  <si>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</si>
  <si>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</si>
  <si>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</si>
  <si>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</si>
  <si>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</si>
  <si>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</si>
  <si>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</si>
  <si>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</si>
  <si>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</si>
  <si>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</si>
  <si>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</si>
  <si>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</si>
  <si>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</si>
  <si>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</si>
  <si>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</si>
  <si>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</si>
  <si>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</si>
  <si>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</si>
  <si>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</si>
  <si>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</si>
  <si>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</si>
  <si>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</si>
  <si>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</si>
  <si>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</si>
  <si>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</si>
  <si>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</si>
  <si>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</si>
  <si>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</si>
  <si>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</si>
  <si>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</si>
  <si>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</si>
  <si>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</si>
  <si>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</si>
  <si>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</si>
  <si>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</si>
  <si>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</si>
  <si>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</si>
  <si>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</si>
  <si>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</si>
  <si>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</si>
  <si>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</si>
  <si>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</si>
  <si>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</si>
  <si>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</si>
  <si>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</si>
  <si>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</si>
  <si>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</si>
  <si>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</si>
  <si>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</si>
  <si>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</si>
  <si>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</si>
  <si>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</si>
  <si>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</si>
  <si>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</si>
  <si>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</si>
  <si>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</si>
  <si>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</si>
  <si>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</si>
  <si>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</si>
  <si>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</si>
  <si>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</si>
  <si>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</si>
  <si>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</si>
  <si>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</si>
  <si>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</si>
  <si>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</si>
  <si>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</si>
  <si>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</si>
  <si>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</si>
  <si>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</si>
  <si>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</si>
  <si>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</si>
  <si>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</si>
  <si>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</si>
  <si>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</si>
  <si>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</si>
  <si>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</si>
  <si>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</si>
  <si>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</si>
  <si>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</si>
  <si>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</si>
  <si>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</si>
  <si>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</si>
  <si>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</si>
  <si>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</si>
  <si>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</si>
  <si>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</si>
  <si>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</si>
  <si>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</si>
  <si>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</si>
  <si>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</si>
  <si>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</si>
  <si>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</si>
  <si>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</si>
  <si>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</si>
  <si>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</si>
  <si>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</si>
  <si>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</si>
  <si>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</si>
  <si>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</si>
  <si>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</si>
  <si>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</si>
  <si>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</si>
  <si>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</si>
  <si>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</si>
  <si>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</si>
  <si>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</si>
  <si>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</si>
  <si>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</si>
  <si>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</si>
  <si>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</si>
  <si>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</si>
  <si>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</si>
  <si>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</si>
  <si>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</si>
  <si>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</si>
  <si>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</si>
  <si>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</si>
  <si>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</si>
  <si>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</si>
  <si>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</si>
  <si>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</si>
  <si>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</si>
  <si>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</si>
  <si>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</si>
  <si>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</si>
  <si>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</si>
  <si>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</si>
  <si>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</si>
  <si>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</si>
  <si>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</si>
  <si>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</si>
  <si>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</si>
  <si>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</si>
  <si>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</si>
  <si>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</si>
  <si>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</si>
  <si>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</si>
  <si>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</si>
  <si>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</si>
  <si>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</si>
  <si>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</si>
  <si>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</si>
  <si>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</si>
  <si>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</si>
  <si>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</si>
  <si>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</si>
  <si>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</si>
  <si>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</si>
  <si>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</si>
  <si>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</si>
  <si>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</si>
  <si>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</si>
  <si>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</si>
  <si>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</si>
  <si>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</si>
  <si>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</si>
  <si>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</si>
  <si>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</si>
  <si>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</si>
  <si>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</si>
  <si>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</si>
  <si>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</si>
  <si>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</si>
  <si>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</si>
  <si>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</si>
  <si>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</si>
  <si>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</si>
  <si>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</si>
  <si>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</si>
  <si>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</si>
  <si>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</si>
  <si>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</si>
  <si>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</si>
  <si>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</si>
  <si>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</si>
  <si>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</si>
  <si>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</si>
  <si>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</si>
  <si>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</si>
  <si>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</si>
  <si>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</si>
  <si>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</si>
  <si>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</si>
  <si>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</si>
  <si>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</si>
  <si>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</si>
  <si>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</si>
  <si>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</si>
  <si>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</si>
  <si>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</si>
  <si>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</si>
  <si>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</si>
  <si>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</si>
  <si>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</si>
  <si>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</si>
  <si>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</si>
  <si>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</si>
  <si>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</si>
  <si>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</si>
  <si>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</si>
  <si>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</si>
  <si>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</si>
  <si>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</si>
  <si>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</si>
  <si>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</si>
  <si>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</si>
  <si>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</si>
  <si>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</si>
  <si>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</si>
  <si>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</si>
  <si>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</si>
  <si>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</si>
  <si>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</si>
  <si>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</si>
  <si>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</si>
  <si>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</si>
  <si>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</si>
  <si>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</si>
  <si>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</si>
  <si>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</si>
  <si>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</si>
  <si>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</si>
  <si>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</si>
  <si>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</si>
  <si>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</si>
  <si>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</si>
  <si>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</si>
  <si>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</si>
  <si>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</si>
  <si>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</si>
  <si>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</si>
  <si>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</si>
  <si>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</si>
  <si>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</si>
  <si>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</si>
  <si>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</si>
  <si>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</si>
  <si>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</si>
  <si>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</si>
  <si>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</si>
  <si>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</si>
  <si>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</si>
  <si>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</si>
  <si>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</si>
  <si>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</si>
  <si>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</si>
  <si>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</si>
  <si>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</si>
  <si>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</si>
  <si>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</si>
  <si>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</si>
  <si>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</si>
  <si>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</si>
  <si>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</si>
  <si>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</si>
  <si>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</si>
  <si>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</si>
  <si>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</si>
  <si>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</si>
  <si>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</si>
  <si>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</si>
  <si>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</si>
  <si>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</si>
  <si>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</si>
  <si>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</si>
  <si>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</si>
  <si>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</si>
  <si>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</si>
  <si>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</si>
  <si>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</si>
  <si>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</si>
  <si>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</si>
  <si>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</si>
  <si>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</si>
  <si>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</si>
  <si>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</si>
  <si>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</si>
  <si>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</si>
  <si>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</si>
  <si>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</si>
  <si>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</si>
  <si>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</si>
  <si>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</si>
  <si>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</si>
  <si>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</si>
  <si>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</si>
  <si>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</si>
  <si>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</si>
  <si>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</si>
  <si>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</si>
  <si>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</si>
  <si>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</si>
  <si>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</si>
  <si>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</si>
  <si>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</si>
  <si>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</si>
  <si>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</si>
  <si>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</si>
  <si>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</si>
  <si>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</si>
  <si>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</si>
  <si>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</si>
  <si>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</si>
  <si>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</si>
  <si>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</si>
  <si>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</si>
  <si>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</si>
  <si>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</si>
  <si>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</si>
  <si>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</si>
  <si>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</si>
  <si>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</si>
  <si>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</si>
  <si>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</si>
  <si>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</si>
  <si>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</si>
  <si>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</si>
  <si>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</si>
  <si>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</si>
  <si>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</si>
  <si>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</si>
  <si>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</si>
  <si>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</si>
  <si>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</si>
  <si>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</si>
  <si>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</si>
  <si>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</si>
  <si>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</si>
  <si>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</si>
  <si>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</si>
  <si>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</si>
  <si>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</si>
  <si>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</si>
  <si>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</si>
  <si>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</si>
  <si>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</si>
  <si>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</si>
  <si>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</si>
  <si>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</si>
  <si>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</si>
  <si>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</si>
  <si>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</si>
  <si>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</si>
  <si>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</si>
  <si>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</si>
  <si>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</si>
  <si>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</si>
  <si>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</si>
  <si>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</si>
  <si>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</si>
  <si>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</si>
  <si>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</si>
  <si>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</si>
  <si>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</si>
  <si>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</si>
  <si>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</si>
  <si>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</si>
  <si>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</si>
  <si>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</si>
  <si>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</si>
  <si>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</si>
  <si>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</si>
  <si>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</si>
  <si>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</si>
  <si>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</si>
  <si>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</si>
  <si>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</si>
  <si>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</si>
  <si>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</si>
  <si>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</si>
  <si>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</si>
  <si>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</si>
  <si>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</si>
  <si>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</si>
  <si>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</si>
  <si>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</si>
  <si>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</si>
  <si>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</si>
  <si>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</si>
  <si>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</si>
  <si>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</si>
  <si>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</si>
  <si>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</si>
  <si>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</si>
  <si>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</si>
  <si>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</si>
  <si>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</si>
  <si>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</si>
  <si>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</si>
  <si>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</si>
  <si>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</si>
  <si>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</si>
  <si>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</si>
  <si>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</si>
  <si>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</si>
  <si>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</si>
  <si>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</si>
  <si>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</si>
  <si>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</si>
  <si>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</si>
  <si>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</si>
  <si>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</si>
  <si>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</si>
  <si>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</si>
  <si>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</si>
  <si>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</si>
  <si>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</si>
  <si>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</si>
  <si>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</si>
  <si>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</si>
  <si>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</si>
  <si>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</si>
  <si>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</si>
  <si>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</si>
  <si>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</si>
  <si>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</si>
  <si>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</si>
  <si>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</si>
  <si>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</si>
  <si>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</si>
  <si>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</si>
  <si>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</si>
  <si>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</si>
  <si>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</si>
  <si>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</si>
  <si>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</si>
  <si>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</si>
  <si>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</si>
  <si>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</si>
  <si>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</si>
  <si>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</si>
  <si>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</si>
  <si>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</si>
  <si>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</si>
  <si>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</si>
  <si>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</si>
  <si>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</si>
  <si>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</si>
  <si>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</si>
  <si>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</si>
  <si>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</si>
  <si>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</si>
  <si>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</si>
  <si>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</si>
  <si>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</si>
  <si>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</si>
  <si>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</si>
  <si>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</si>
  <si>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</si>
  <si>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</si>
  <si>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</si>
  <si>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</si>
  <si>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</si>
  <si>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</si>
  <si>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</si>
  <si>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</si>
  <si>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</si>
  <si>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</si>
  <si>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</si>
  <si>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</si>
  <si>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</si>
  <si>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</si>
  <si>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</si>
  <si>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</si>
  <si>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</si>
  <si>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</si>
  <si>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</si>
  <si>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</si>
  <si>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</si>
  <si>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</si>
  <si>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</si>
  <si>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</si>
  <si>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</si>
  <si>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</si>
  <si>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</si>
  <si>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</si>
  <si>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</si>
  <si>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</si>
  <si>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</si>
  <si>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</si>
  <si>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</si>
  <si>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</si>
  <si>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</si>
  <si>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</si>
  <si>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</si>
  <si>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</si>
  <si>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</si>
  <si>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</si>
  <si>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</si>
  <si>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</si>
  <si>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</si>
  <si>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</si>
  <si>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</si>
  <si>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</si>
  <si>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</si>
  <si>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</si>
  <si>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</si>
  <si>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</si>
  <si>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</si>
  <si>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</si>
  <si>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</si>
  <si>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</si>
  <si>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</si>
  <si>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</si>
  <si>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</si>
  <si>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</si>
  <si>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</si>
  <si>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</si>
  <si>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</si>
  <si>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</si>
  <si>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</si>
  <si>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</si>
  <si>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</si>
  <si>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</si>
  <si>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</si>
  <si>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</si>
  <si>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</si>
  <si>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</si>
  <si>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</si>
  <si>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</si>
  <si>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</si>
  <si>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</si>
  <si>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</si>
  <si>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</si>
  <si>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</si>
  <si>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</si>
  <si>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</si>
  <si>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</si>
  <si>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</si>
  <si>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</si>
  <si>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</si>
  <si>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</si>
  <si>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</si>
  <si>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</si>
  <si>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</si>
  <si>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</si>
  <si>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</si>
  <si>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</si>
  <si>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</si>
  <si>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</si>
  <si>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</si>
  <si>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</si>
  <si>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</si>
  <si>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</si>
  <si>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</si>
  <si>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</si>
  <si>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</si>
  <si>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</si>
  <si>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</si>
  <si>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</si>
  <si>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</si>
  <si>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</si>
  <si>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</si>
  <si>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</si>
  <si>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</si>
  <si>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</si>
  <si>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</si>
  <si>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</si>
  <si>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</si>
  <si>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</si>
  <si>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</si>
  <si>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</si>
  <si>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</si>
  <si>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</si>
  <si>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</si>
  <si>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</si>
  <si>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</si>
  <si>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</si>
  <si>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</si>
  <si>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</si>
  <si>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</si>
  <si>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</si>
  <si>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</si>
  <si>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</si>
  <si>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</si>
  <si>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</si>
  <si>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</si>
  <si>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</si>
  <si>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</si>
  <si>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</si>
  <si>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</si>
  <si>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</si>
  <si>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</si>
  <si>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</si>
  <si>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</si>
  <si>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</si>
  <si>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</si>
  <si>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</si>
  <si>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</si>
  <si>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</si>
  <si>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</si>
  <si>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</si>
  <si>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</si>
  <si>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</si>
  <si>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</si>
  <si>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</si>
  <si>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</si>
  <si>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</si>
  <si>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</si>
  <si>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</si>
  <si>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</si>
  <si>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</si>
  <si>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</si>
  <si>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</si>
  <si>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</si>
  <si>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</si>
  <si>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</si>
  <si>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</si>
  <si>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</si>
  <si>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</si>
  <si>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</si>
  <si>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</si>
  <si>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</si>
  <si>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</si>
  <si>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</si>
  <si>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</si>
  <si>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</si>
  <si>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</si>
  <si>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</si>
  <si>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</si>
  <si>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</si>
  <si>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</si>
  <si>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</si>
  <si>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</si>
  <si>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</si>
  <si>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</si>
  <si>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</si>
  <si>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</si>
  <si>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</si>
  <si>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</si>
  <si>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</si>
  <si>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</si>
  <si>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</si>
  <si>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</si>
  <si>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</si>
  <si>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</si>
  <si>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</si>
  <si>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</si>
  <si>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</si>
  <si>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</si>
  <si>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</si>
  <si>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</si>
  <si>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</si>
  <si>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</si>
  <si>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</si>
  <si>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</si>
  <si>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</si>
  <si>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</si>
  <si>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</si>
  <si>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</si>
  <si>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</si>
  <si>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</si>
  <si>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</si>
  <si>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</si>
  <si>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</si>
  <si>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</si>
  <si>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</si>
  <si>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</si>
  <si>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</si>
  <si>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</si>
  <si>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</si>
  <si>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</si>
  <si>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</si>
  <si>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</si>
  <si>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</si>
  <si>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</si>
  <si>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</si>
  <si>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</si>
  <si>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</si>
  <si>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</si>
  <si>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</si>
  <si>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</si>
  <si>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</si>
  <si>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</si>
  <si>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</si>
  <si>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</si>
  <si>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</si>
  <si>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</si>
  <si>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</si>
  <si>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</si>
  <si>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</si>
  <si>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</si>
  <si>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</si>
  <si>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</si>
  <si>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</si>
  <si>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</si>
  <si>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</si>
  <si>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</si>
  <si>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</si>
  <si>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</si>
  <si>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</si>
  <si>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</si>
  <si>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</si>
  <si>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</si>
  <si>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</si>
  <si>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</si>
  <si>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</si>
  <si>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</si>
  <si>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</si>
  <si>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</si>
  <si>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</si>
  <si>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</si>
  <si>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</si>
  <si>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</si>
  <si>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</si>
  <si>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</si>
  <si>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</si>
  <si>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</si>
  <si>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</si>
  <si>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</si>
  <si>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</si>
  <si>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</si>
  <si>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</si>
  <si>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</si>
  <si>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</si>
  <si>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</si>
  <si>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</si>
  <si>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</si>
  <si>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</si>
  <si>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</si>
  <si>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</si>
  <si>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</si>
  <si>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</si>
  <si>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</si>
  <si>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</si>
  <si>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</si>
  <si>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</si>
  <si>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</si>
  <si>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</si>
  <si>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</si>
  <si>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</si>
  <si>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</si>
  <si>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</si>
  <si>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</si>
  <si>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</si>
  <si>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</si>
  <si>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</si>
  <si>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</si>
  <si>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</si>
  <si>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</si>
  <si>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</si>
  <si>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</si>
  <si>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</si>
  <si>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</si>
  <si>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</si>
  <si>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</si>
  <si>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</si>
  <si>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</si>
  <si>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</si>
  <si>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</si>
  <si>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</si>
  <si>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</si>
  <si>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</si>
  <si>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</si>
  <si>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</si>
  <si>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</si>
  <si>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</si>
  <si>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</si>
  <si>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</si>
  <si>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</si>
  <si>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</si>
  <si>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</si>
  <si>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</si>
  <si>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</si>
  <si>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</si>
  <si>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</si>
  <si>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</si>
  <si>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</si>
  <si>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</si>
  <si>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</si>
  <si>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</si>
  <si>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</si>
  <si>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</si>
  <si>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</si>
  <si>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</si>
  <si>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</si>
  <si>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</si>
  <si>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</si>
  <si>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</si>
  <si>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</si>
  <si>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</si>
  <si>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</si>
  <si>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</si>
  <si>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</si>
  <si>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</si>
  <si>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</si>
  <si>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</si>
  <si>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</si>
  <si>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</si>
  <si>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</si>
  <si>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</si>
  <si>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</si>
  <si>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</si>
  <si>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</si>
  <si>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</si>
  <si>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</si>
  <si>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</si>
  <si>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</si>
  <si>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</si>
  <si>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</si>
  <si>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</si>
  <si>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</si>
  <si>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</si>
  <si>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</si>
  <si>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</si>
  <si>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</si>
  <si>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</si>
  <si>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</si>
  <si>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</si>
  <si>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</si>
  <si>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</si>
  <si>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</si>
  <si>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</si>
  <si>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</si>
  <si>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</si>
  <si>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</si>
  <si>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</si>
  <si>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</si>
  <si>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</si>
  <si>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</si>
  <si>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</si>
  <si>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</si>
  <si>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</si>
  <si>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</si>
  <si>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</si>
  <si>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</si>
  <si>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</si>
  <si>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</si>
  <si>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</si>
  <si>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</si>
  <si>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</si>
  <si>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</si>
  <si>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</si>
  <si>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</si>
  <si>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</si>
  <si>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</si>
  <si>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</si>
  <si>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</si>
  <si>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</si>
  <si>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</si>
  <si>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</si>
  <si>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</si>
  <si>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</si>
  <si>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</si>
  <si>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</si>
  <si>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</si>
  <si>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</si>
  <si>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</si>
  <si>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</si>
  <si>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</si>
  <si>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</si>
  <si>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</si>
  <si>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</si>
  <si>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</si>
  <si>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</si>
  <si>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</si>
  <si>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</si>
  <si>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</si>
  <si>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</si>
  <si>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</si>
  <si>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</si>
  <si>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</si>
  <si>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</si>
  <si>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</si>
  <si>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</si>
  <si>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</si>
  <si>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</si>
  <si>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</si>
  <si>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</si>
  <si>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</si>
  <si>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</si>
  <si>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</si>
  <si>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</si>
  <si>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</si>
  <si>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</si>
  <si>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</si>
  <si>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</si>
  <si>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</si>
  <si>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</si>
  <si>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</si>
  <si>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</si>
  <si>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</si>
  <si>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</si>
  <si>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</si>
  <si>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</si>
  <si>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</si>
  <si>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</si>
  <si>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</si>
  <si>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</si>
  <si>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</si>
  <si>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</si>
  <si>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</si>
  <si>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</si>
  <si>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</si>
  <si>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</si>
  <si>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</si>
  <si>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</si>
  <si>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</si>
  <si>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</si>
  <si>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</si>
  <si>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</si>
  <si>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</si>
  <si>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</si>
  <si>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</si>
  <si>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</si>
  <si>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</si>
  <si>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</si>
  <si>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</si>
  <si>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</si>
  <si>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</si>
  <si>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</si>
  <si>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</si>
  <si>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</si>
  <si>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</si>
  <si>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</si>
  <si>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</si>
  <si>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</si>
  <si>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</si>
  <si>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</si>
  <si>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</si>
  <si>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</si>
  <si>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</si>
  <si>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</si>
  <si>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</si>
  <si>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</si>
  <si>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</si>
  <si>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</si>
  <si>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</si>
  <si>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</si>
  <si>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</si>
  <si>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</si>
  <si>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</si>
  <si>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</si>
  <si>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</si>
  <si>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</si>
  <si>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</si>
  <si>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</si>
  <si>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</si>
  <si>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</si>
  <si>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</si>
  <si>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</si>
  <si>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</si>
  <si>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</si>
  <si>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</si>
  <si>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</si>
  <si>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</si>
  <si>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</si>
  <si>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</si>
  <si>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</si>
  <si>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</si>
  <si>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</si>
  <si>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</si>
  <si>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</si>
  <si>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</si>
  <si>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</si>
  <si>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</si>
  <si>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</si>
  <si>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</si>
  <si>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</si>
  <si>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</si>
  <si>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</si>
  <si>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</si>
  <si>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</si>
  <si>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</si>
  <si>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</si>
  <si>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</si>
  <si>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</si>
  <si>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</si>
  <si>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</si>
  <si>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</si>
  <si>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</si>
  <si>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</si>
  <si>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</si>
  <si>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</si>
  <si>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</si>
  <si>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</si>
  <si>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</si>
  <si>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</si>
  <si>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</si>
  <si>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</si>
  <si>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</si>
  <si>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</si>
  <si>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</si>
  <si>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</si>
  <si>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</si>
  <si>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</si>
  <si>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</si>
  <si>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</si>
  <si>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</si>
  <si>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</si>
  <si>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</si>
  <si>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</si>
  <si>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</si>
  <si>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</si>
  <si>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</si>
  <si>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</si>
  <si>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</si>
  <si>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</si>
  <si>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</si>
  <si>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</si>
  <si>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</si>
  <si>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</si>
  <si>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</si>
  <si>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</si>
  <si>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</si>
  <si>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</si>
  <si>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</si>
  <si>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</si>
  <si>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</si>
  <si>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</si>
  <si>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</si>
  <si>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</si>
  <si>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</si>
  <si>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</si>
  <si>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</si>
  <si>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</si>
  <si>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</si>
  <si>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</si>
  <si>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</si>
  <si>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</si>
  <si>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</si>
  <si>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</si>
  <si>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</si>
  <si>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</si>
  <si>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</si>
  <si>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</si>
  <si>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</si>
  <si>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</si>
  <si>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</si>
  <si>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</si>
  <si>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</si>
  <si>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</si>
  <si>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</si>
  <si>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</si>
  <si>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</si>
  <si>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</si>
  <si>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</si>
  <si>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</si>
  <si>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</si>
  <si>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</si>
  <si>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</si>
  <si>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</si>
  <si>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</si>
  <si>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</si>
  <si>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</si>
  <si>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</si>
  <si>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</si>
  <si>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</si>
  <si>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</si>
  <si>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</si>
  <si>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</si>
  <si>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</si>
  <si>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</si>
  <si>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</si>
  <si>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</si>
  <si>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</si>
  <si>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</si>
  <si>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</si>
  <si>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</si>
  <si>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</si>
  <si>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</si>
  <si>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</si>
  <si>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</si>
  <si>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</si>
  <si>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</si>
  <si>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</si>
  <si>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</si>
  <si>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</si>
  <si>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</si>
  <si>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</si>
  <si>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</si>
  <si>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</si>
  <si>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</si>
  <si>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</si>
  <si>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</si>
  <si>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</si>
  <si>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</si>
  <si>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</si>
  <si>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</si>
  <si>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</si>
  <si>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</si>
  <si>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</si>
  <si>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</si>
  <si>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</si>
  <si>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</si>
  <si>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</si>
  <si>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</si>
  <si>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</si>
  <si>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</si>
  <si>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</si>
  <si>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</si>
  <si>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</si>
  <si>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</si>
  <si>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</si>
  <si>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</si>
  <si>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</si>
  <si>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</si>
  <si>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</si>
  <si>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</si>
  <si>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</si>
  <si>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</si>
  <si>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</si>
  <si>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</si>
  <si>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</si>
  <si>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</si>
  <si>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</si>
  <si>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</si>
  <si>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</si>
  <si>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</si>
  <si>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</si>
  <si>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</si>
  <si>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</si>
  <si>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</si>
  <si>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</si>
  <si>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</si>
  <si>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</si>
  <si>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</si>
  <si>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</si>
  <si>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</si>
  <si>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</si>
  <si>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</si>
  <si>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</si>
  <si>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</si>
  <si>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</si>
  <si>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</si>
  <si>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</si>
  <si>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</si>
  <si>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</si>
  <si>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</si>
  <si>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</si>
  <si>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</si>
  <si>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</si>
  <si>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</si>
  <si>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</si>
  <si>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</si>
  <si>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</si>
  <si>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</si>
  <si>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</si>
  <si>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</si>
  <si>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</si>
  <si>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</si>
  <si>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</si>
  <si>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</si>
  <si>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</si>
  <si>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</si>
  <si>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</si>
  <si>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</si>
  <si>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</si>
  <si>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</si>
  <si>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</si>
  <si>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</si>
  <si>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</si>
  <si>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</si>
  <si>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</si>
  <si>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</si>
  <si>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</si>
  <si>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</si>
  <si>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</si>
  <si>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</si>
  <si>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</si>
  <si>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</si>
  <si>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</si>
  <si>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</si>
  <si>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</si>
  <si>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</si>
  <si>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</si>
  <si>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</si>
  <si>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</si>
  <si>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</si>
  <si>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</si>
  <si>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</si>
  <si>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</si>
  <si>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</si>
  <si>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</si>
  <si>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</si>
  <si>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</si>
  <si>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</si>
  <si>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</si>
  <si>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</si>
  <si>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</si>
  <si>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</si>
  <si>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</si>
  <si>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</si>
  <si>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</si>
  <si>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</si>
  <si>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</si>
  <si>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</si>
  <si>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</si>
  <si>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</si>
  <si>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</si>
  <si>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</si>
  <si>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</si>
  <si>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</si>
  <si>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</si>
  <si>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</si>
  <si>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</si>
  <si>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</si>
  <si>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</si>
  <si>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</si>
  <si>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</si>
  <si>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</si>
  <si>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</si>
  <si>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</si>
  <si>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</si>
  <si>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</si>
  <si>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</si>
  <si>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</si>
  <si>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</si>
  <si>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</si>
  <si>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</si>
  <si>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</si>
  <si>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</si>
  <si>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</si>
  <si>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</si>
  <si>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</si>
  <si>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</si>
  <si>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</si>
  <si>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</si>
  <si>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</si>
  <si>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</si>
  <si>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</si>
  <si>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</si>
  <si>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</si>
  <si>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</si>
  <si>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</si>
  <si>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</si>
  <si>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</si>
  <si>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</si>
  <si>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</si>
  <si>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</si>
  <si>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</si>
  <si>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</si>
  <si>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</si>
  <si>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</si>
  <si>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</si>
  <si>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</si>
  <si>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</si>
  <si>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</si>
  <si>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</si>
  <si>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</si>
  <si>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</si>
  <si>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</si>
  <si>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</si>
  <si>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</si>
  <si>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</si>
  <si>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</si>
  <si>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</si>
  <si>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</si>
  <si>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</si>
  <si>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</si>
  <si>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</si>
  <si>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</si>
  <si>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</si>
  <si>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</si>
  <si>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</si>
  <si>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</si>
  <si>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</si>
  <si>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</si>
  <si>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</si>
  <si>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</si>
  <si>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</si>
  <si>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</si>
  <si>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</si>
  <si>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</si>
  <si>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</si>
  <si>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</si>
  <si>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</si>
  <si>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</si>
  <si>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</si>
  <si>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</si>
  <si>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</si>
  <si>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</si>
  <si>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</si>
  <si>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</si>
  <si>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</si>
  <si>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</si>
  <si>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</si>
  <si>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</si>
  <si>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</si>
  <si>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</si>
  <si>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</si>
  <si>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</si>
  <si>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</si>
  <si>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</si>
  <si>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</si>
  <si>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</si>
  <si>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</si>
  <si>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</si>
  <si>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</si>
  <si>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</si>
  <si>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</si>
  <si>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</si>
  <si>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</si>
  <si>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</si>
  <si>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</si>
  <si>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</si>
  <si>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</si>
  <si>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</si>
  <si>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</si>
  <si>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</si>
  <si>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</si>
  <si>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</si>
  <si>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</si>
  <si>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</si>
  <si>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</si>
  <si>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</si>
  <si>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</si>
  <si>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</si>
  <si>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</si>
  <si>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</si>
  <si>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</si>
  <si>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</si>
  <si>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</si>
  <si>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</si>
  <si>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</si>
  <si>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</si>
  <si>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</si>
  <si>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</si>
  <si>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</si>
  <si>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</si>
  <si>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</si>
  <si>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</si>
  <si>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</si>
  <si>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</si>
  <si>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</si>
  <si>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</si>
  <si>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</si>
  <si>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</si>
  <si>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</si>
  <si>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</si>
  <si>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</si>
  <si>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</si>
  <si>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</si>
  <si>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</si>
  <si>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</si>
  <si>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</si>
  <si>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</si>
  <si>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</si>
  <si>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</si>
  <si>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</si>
  <si>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</si>
  <si>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</si>
  <si>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</si>
  <si>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</si>
  <si>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</si>
  <si>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</si>
  <si>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</si>
  <si>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</si>
  <si>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</si>
  <si>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</si>
  <si>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</si>
  <si>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</si>
  <si>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</si>
  <si>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</si>
  <si>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</si>
  <si>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</si>
  <si>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</si>
  <si>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</si>
  <si>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</si>
  <si>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</si>
  <si>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</si>
  <si>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</si>
  <si>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</si>
  <si>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</si>
  <si>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</si>
  <si>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</si>
  <si>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</si>
  <si>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</si>
  <si>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</si>
  <si>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</si>
  <si>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</si>
  <si>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</si>
  <si>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</si>
  <si>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</si>
  <si>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</si>
  <si>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</si>
  <si>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</si>
  <si>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</si>
  <si>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</si>
  <si>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</si>
  <si>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</si>
  <si>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</si>
  <si>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</si>
  <si>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</si>
  <si>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</si>
  <si>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</si>
  <si>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</si>
  <si>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</si>
  <si>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</si>
  <si>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</si>
  <si>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</si>
  <si>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</si>
  <si>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</si>
  <si>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</si>
  <si>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</si>
  <si>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</si>
  <si>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</si>
  <si>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</si>
  <si>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</si>
  <si>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</si>
  <si>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</si>
  <si>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</si>
  <si>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</si>
  <si>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</si>
  <si>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</si>
  <si>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</si>
  <si>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</si>
  <si>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</si>
  <si>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</si>
  <si>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</si>
  <si>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</si>
  <si>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</si>
  <si>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</si>
  <si>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</si>
  <si>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</si>
  <si>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</si>
  <si>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</si>
  <si>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</si>
  <si>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</si>
  <si>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</si>
  <si>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</si>
  <si>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</si>
  <si>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</si>
  <si>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</si>
  <si>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</si>
  <si>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</si>
  <si>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</si>
  <si>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</si>
  <si>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</si>
  <si>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</si>
  <si>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</si>
  <si>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</si>
  <si>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</si>
  <si>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</si>
  <si>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</si>
  <si>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</si>
  <si>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</si>
  <si>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</si>
  <si>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</si>
  <si>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</si>
  <si>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</si>
  <si>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</si>
  <si>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</si>
  <si>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</si>
  <si>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</si>
  <si>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</si>
  <si>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</si>
  <si>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</si>
  <si>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</si>
  <si>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</si>
  <si>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</si>
  <si>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</si>
  <si>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</si>
  <si>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</si>
  <si>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</si>
  <si>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</si>
  <si>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</si>
  <si>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</si>
  <si>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</si>
  <si>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</si>
  <si>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</si>
  <si>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</si>
  <si>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</si>
  <si>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</si>
  <si>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</si>
  <si>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</si>
  <si>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</si>
  <si>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</si>
  <si>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</si>
  <si>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</si>
  <si>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</si>
  <si>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</si>
  <si>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</si>
  <si>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</si>
  <si>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</si>
  <si>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</si>
  <si>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</si>
  <si>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</si>
  <si>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</si>
  <si>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</si>
  <si>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</si>
  <si>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</si>
  <si>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</si>
  <si>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</si>
  <si>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</si>
  <si>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</si>
  <si>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</si>
  <si>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</si>
  <si>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</si>
  <si>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</si>
  <si>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</si>
  <si>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</si>
  <si>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</si>
  <si>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</si>
  <si>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</si>
  <si>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</si>
  <si>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</si>
  <si>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</si>
  <si>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</si>
  <si>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</si>
  <si>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</si>
  <si>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</si>
  <si>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</si>
  <si>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</si>
  <si>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</si>
  <si>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</si>
  <si>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</si>
  <si>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</si>
  <si>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</si>
  <si>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</si>
  <si>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</si>
  <si>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</si>
  <si>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</si>
  <si>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</si>
  <si>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</si>
  <si>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</si>
  <si>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</si>
  <si>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</si>
  <si>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</si>
  <si>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</si>
  <si>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</si>
  <si>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</si>
  <si>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</si>
  <si>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</si>
  <si>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</si>
  <si>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</si>
  <si>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</si>
  <si>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</si>
  <si>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</si>
  <si>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</si>
  <si>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</si>
  <si>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</si>
  <si>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</si>
  <si>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</si>
  <si>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</si>
  <si>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</si>
  <si>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</si>
  <si>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</si>
  <si>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</si>
  <si>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</si>
  <si>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</si>
  <si>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</si>
  <si>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</si>
  <si>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</si>
  <si>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</si>
  <si>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</si>
  <si>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</si>
  <si>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</si>
  <si>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</si>
  <si>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</si>
  <si>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</si>
  <si>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</si>
  <si>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</si>
  <si>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</si>
  <si>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</si>
  <si>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</si>
  <si>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</si>
  <si>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</si>
  <si>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</si>
  <si>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</si>
  <si>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</si>
  <si>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</si>
  <si>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</si>
  <si>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</si>
  <si>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</si>
  <si>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</si>
  <si>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</si>
  <si>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</si>
  <si>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</si>
  <si>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</si>
  <si>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</si>
  <si>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</si>
  <si>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</si>
  <si>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</si>
  <si>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</si>
  <si>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</si>
  <si>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</si>
  <si>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</si>
  <si>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</si>
  <si>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</si>
  <si>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</si>
  <si>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</si>
  <si>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</si>
  <si>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</si>
  <si>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</si>
  <si>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</si>
  <si>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</si>
  <si>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</si>
  <si>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</si>
  <si>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</si>
  <si>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</si>
  <si>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</si>
  <si>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</si>
  <si>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</si>
  <si>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</si>
  <si>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</si>
  <si>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</si>
  <si>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</si>
  <si>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</si>
  <si>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</si>
  <si>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</si>
  <si>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</si>
  <si>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</si>
  <si>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</si>
  <si>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</si>
  <si>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</si>
  <si>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</si>
  <si>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</si>
  <si>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</si>
  <si>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</si>
  <si>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</si>
  <si>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</si>
  <si>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</si>
  <si>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</si>
  <si>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</si>
  <si>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</si>
  <si>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</si>
  <si>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</si>
  <si>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</si>
  <si>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</si>
  <si>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</si>
  <si>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</si>
  <si>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</si>
  <si>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</si>
  <si>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</si>
  <si>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</si>
  <si>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</si>
  <si>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</si>
  <si>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</si>
  <si>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</si>
  <si>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</si>
  <si>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</si>
  <si>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</si>
  <si>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</si>
  <si>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</si>
  <si>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</si>
  <si>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</si>
  <si>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</si>
  <si>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</si>
  <si>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</si>
  <si>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</si>
  <si>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</si>
  <si>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</si>
  <si>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</si>
  <si>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</si>
  <si>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</si>
  <si>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</si>
  <si>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</si>
  <si>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</si>
  <si>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</si>
  <si>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</si>
  <si>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</si>
  <si>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</si>
  <si>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</si>
  <si>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</si>
  <si>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</si>
  <si>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</si>
  <si>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</si>
  <si>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</si>
  <si>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</si>
  <si>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</si>
  <si>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</si>
  <si>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</si>
  <si>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</si>
  <si>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</si>
  <si>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</si>
  <si>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</si>
  <si>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</si>
  <si>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</si>
  <si>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</si>
  <si>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</si>
  <si>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</si>
  <si>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</si>
  <si>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</si>
  <si>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</si>
  <si>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</si>
  <si>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</si>
  <si>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</si>
  <si>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</si>
  <si>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</si>
  <si>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</si>
  <si>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</si>
  <si>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</si>
  <si>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</si>
  <si>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</si>
  <si>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</si>
  <si>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</si>
  <si>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</si>
  <si>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</si>
  <si>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</si>
  <si>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</si>
  <si>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</si>
  <si>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</si>
  <si>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</si>
  <si>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</si>
  <si>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</si>
  <si>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</si>
  <si>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</si>
  <si>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</si>
  <si>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</si>
  <si>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</si>
  <si>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</si>
  <si>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</si>
  <si>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</si>
  <si>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</si>
  <si>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</si>
  <si>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</si>
  <si>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</si>
  <si>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</si>
  <si>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</si>
  <si>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</si>
  <si>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</si>
  <si>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</si>
  <si>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</si>
  <si>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</si>
  <si>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</si>
  <si>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</si>
  <si>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</si>
  <si>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</si>
  <si>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</si>
  <si>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</si>
  <si>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</si>
  <si>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</si>
  <si>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</si>
  <si>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</si>
  <si>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</si>
  <si>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</si>
  <si>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</si>
  <si>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</si>
  <si>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</si>
  <si>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</si>
  <si>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</si>
  <si>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</si>
  <si>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</si>
  <si>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</si>
  <si>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</si>
  <si>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</si>
  <si>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</si>
  <si>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</si>
  <si>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</si>
  <si>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</si>
  <si>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</si>
  <si>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</si>
  <si>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</si>
  <si>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</si>
  <si>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</si>
  <si>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</si>
  <si>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</si>
  <si>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</si>
  <si>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</si>
  <si>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</si>
  <si>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</si>
  <si>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</si>
  <si>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</si>
  <si>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</si>
  <si>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</si>
  <si>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</si>
  <si>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</si>
  <si>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</si>
  <si>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</si>
  <si>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</si>
  <si>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</si>
  <si>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</si>
  <si>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</si>
  <si>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</si>
  <si>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</si>
  <si>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</si>
  <si>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</si>
  <si>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</si>
  <si>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</si>
  <si>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</si>
  <si>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</si>
  <si>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</si>
  <si>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</si>
  <si>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</si>
  <si>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</si>
  <si>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</si>
  <si>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</si>
  <si>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</si>
  <si>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</si>
  <si>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</si>
  <si>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</si>
  <si>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</si>
  <si>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</si>
  <si>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</si>
  <si>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</si>
  <si>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</si>
  <si>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</si>
  <si>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</si>
  <si>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</si>
  <si>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</si>
  <si>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</si>
  <si>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</si>
  <si>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</si>
  <si>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</si>
  <si>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</si>
  <si>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</si>
  <si>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</si>
  <si>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</si>
  <si>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</si>
  <si>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</si>
  <si>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</si>
  <si>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</si>
  <si>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</si>
  <si>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</si>
  <si>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</si>
  <si>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</si>
  <si>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</si>
  <si>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</si>
  <si>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</si>
  <si>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</si>
  <si>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</si>
  <si>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</si>
  <si>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</si>
  <si>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</si>
  <si>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</si>
  <si>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</si>
  <si>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</si>
  <si>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</si>
  <si>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</si>
  <si>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</si>
  <si>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</si>
  <si>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</si>
  <si>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</si>
  <si>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</si>
  <si>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</si>
  <si>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</si>
  <si>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</si>
  <si>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</si>
  <si>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</si>
  <si>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</si>
  <si>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</si>
  <si>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</si>
  <si>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</si>
  <si>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</si>
  <si>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</si>
  <si>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</si>
  <si>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</si>
  <si>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</si>
  <si>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</si>
  <si>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</si>
  <si>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</si>
  <si>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</si>
  <si>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</si>
  <si>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</si>
  <si>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</si>
  <si>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</si>
  <si>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</si>
  <si>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</si>
  <si>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</si>
  <si>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</si>
  <si>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</si>
  <si>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</si>
  <si>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</si>
  <si>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</si>
  <si>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</si>
  <si>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</si>
  <si>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</si>
  <si>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</si>
  <si>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</si>
  <si>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</si>
  <si>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</si>
  <si>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</si>
  <si>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</si>
  <si>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</si>
  <si>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</si>
  <si>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</si>
  <si>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</si>
  <si>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</si>
  <si>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</si>
  <si>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</si>
  <si>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</si>
  <si>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</si>
  <si>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</si>
  <si>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</si>
  <si>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</si>
  <si>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</si>
  <si>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</si>
  <si>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</si>
  <si>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</si>
  <si>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</si>
  <si>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</si>
  <si>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</si>
  <si>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</si>
  <si>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</si>
  <si>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</si>
  <si>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</si>
  <si>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</si>
  <si>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</si>
  <si>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</si>
  <si>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</si>
  <si>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</si>
  <si>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</si>
  <si>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</si>
  <si>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</si>
  <si>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</si>
  <si>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</si>
  <si>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</si>
  <si>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</si>
  <si>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</si>
  <si>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</si>
  <si>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</si>
  <si>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</si>
  <si>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</si>
  <si>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</si>
  <si>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</si>
  <si>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</si>
  <si>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</si>
  <si>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</si>
  <si>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</si>
  <si>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</si>
  <si>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</si>
  <si>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</si>
  <si>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</si>
  <si>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</si>
  <si>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</si>
  <si>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</si>
  <si>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</si>
  <si>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</si>
  <si>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</si>
  <si>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</si>
  <si>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</si>
  <si>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</si>
  <si>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</si>
  <si>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</si>
  <si>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</si>
  <si>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</si>
  <si>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</si>
  <si>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</si>
  <si>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</si>
  <si>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</si>
  <si>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</si>
  <si>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</si>
  <si>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</si>
  <si>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</si>
  <si>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</si>
  <si>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</si>
  <si>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</si>
  <si>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</si>
  <si>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</si>
  <si>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</si>
  <si>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</si>
  <si>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</si>
  <si>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</si>
  <si>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</si>
  <si>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</si>
  <si>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</si>
  <si>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</si>
  <si>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</si>
  <si>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</si>
  <si>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</si>
  <si>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</si>
  <si>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</si>
  <si>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</si>
  <si>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</si>
  <si>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</si>
  <si>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</si>
  <si>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</si>
  <si>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</si>
  <si>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</si>
  <si>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</si>
  <si>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</si>
  <si>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</si>
  <si>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</si>
  <si>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</si>
  <si>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</si>
  <si>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</si>
  <si>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</si>
  <si>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</si>
  <si>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</si>
  <si>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</si>
  <si>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</si>
  <si>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</si>
  <si>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</si>
  <si>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</si>
  <si>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</si>
  <si>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</si>
  <si>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</si>
  <si>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</si>
  <si>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</si>
  <si>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</si>
  <si>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</si>
  <si>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</si>
  <si>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</si>
  <si>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</si>
  <si>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</si>
  <si>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</si>
  <si>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</si>
  <si>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</si>
  <si>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</si>
  <si>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</si>
  <si>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</si>
  <si>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</si>
  <si>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</si>
  <si>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</si>
  <si>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</si>
  <si>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</si>
  <si>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</si>
  <si>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</si>
  <si>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</si>
  <si>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</si>
  <si>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</si>
  <si>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</si>
  <si>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</si>
  <si>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</si>
  <si>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</si>
  <si>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</si>
  <si>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</si>
  <si>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</si>
  <si>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</si>
  <si>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</si>
  <si>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</si>
  <si>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</si>
  <si>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</si>
  <si>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</si>
  <si>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</si>
  <si>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</si>
  <si>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</si>
  <si>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</si>
  <si>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</si>
  <si>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</si>
  <si>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</si>
  <si>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</si>
  <si>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</si>
  <si>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</si>
  <si>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</si>
  <si>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</si>
  <si>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</si>
  <si>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</si>
  <si>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</si>
  <si>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</si>
  <si>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</si>
  <si>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</si>
  <si>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</si>
  <si>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</si>
  <si>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</si>
  <si>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</si>
  <si>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</si>
  <si>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</si>
  <si>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</si>
  <si>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</si>
  <si>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</si>
  <si>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</si>
  <si>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</si>
  <si>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</si>
  <si>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</si>
  <si>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</si>
  <si>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</si>
  <si>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</si>
  <si>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</si>
  <si>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</si>
  <si>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</si>
  <si>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</si>
  <si>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</si>
  <si>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</si>
  <si>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</si>
  <si>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</si>
  <si>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</si>
  <si>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</si>
  <si>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</si>
  <si>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</si>
  <si>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</si>
  <si>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</si>
  <si>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</si>
  <si>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</si>
  <si>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</si>
  <si>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</si>
  <si>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</si>
  <si>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</si>
  <si>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</si>
  <si>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</si>
  <si>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</si>
  <si>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</si>
  <si>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</si>
  <si>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</si>
  <si>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</si>
  <si>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</si>
  <si>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</si>
  <si>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</si>
  <si>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</si>
  <si>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</si>
  <si>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</si>
  <si>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</si>
  <si>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</si>
  <si>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</si>
  <si>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</si>
  <si>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</si>
  <si>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</si>
  <si>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</si>
  <si>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</si>
  <si>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</si>
  <si>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</si>
  <si>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</si>
  <si>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</si>
  <si>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</si>
  <si>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</si>
  <si>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</si>
  <si>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</si>
  <si>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</si>
  <si>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</si>
  <si>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</si>
  <si>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</si>
  <si>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</si>
  <si>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</si>
  <si>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</si>
  <si>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</si>
  <si>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</si>
  <si>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</si>
  <si>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</si>
  <si>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</si>
  <si>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</si>
  <si>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</si>
  <si>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</si>
  <si>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</si>
  <si>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</si>
  <si>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</si>
  <si>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</si>
  <si>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</si>
  <si>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</si>
  <si>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</si>
  <si>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</si>
  <si>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</si>
  <si>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</si>
  <si>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</si>
  <si>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</si>
  <si>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</si>
  <si>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</si>
  <si>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</si>
  <si>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</si>
  <si>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</si>
  <si>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</si>
  <si>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</si>
  <si>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</si>
  <si>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</si>
  <si>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</si>
  <si>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</si>
  <si>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</si>
  <si>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</si>
  <si>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</si>
  <si>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</si>
  <si>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</si>
  <si>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</si>
  <si>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</si>
  <si>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</si>
  <si>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</si>
  <si>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</si>
  <si>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</si>
  <si>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</si>
  <si>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</si>
  <si>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</si>
  <si>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</si>
  <si>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</si>
  <si>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</si>
  <si>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</si>
  <si>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</si>
  <si>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</si>
  <si>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</si>
  <si>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</si>
  <si>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</si>
  <si>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</si>
  <si>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</si>
  <si>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</si>
  <si>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</si>
  <si>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</si>
  <si>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</si>
  <si>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</si>
  <si>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</si>
  <si>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</si>
  <si>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</si>
  <si>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</si>
  <si>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</si>
  <si>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</si>
  <si>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</si>
  <si>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</si>
  <si>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</si>
  <si>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</si>
  <si>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</si>
  <si>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</si>
  <si>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</si>
  <si>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</si>
  <si>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</si>
  <si>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</si>
  <si>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</si>
  <si>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</si>
  <si>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</si>
  <si>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</si>
  <si>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</si>
  <si>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</si>
  <si>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</si>
  <si>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</si>
  <si>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</si>
  <si>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</si>
  <si>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</si>
  <si>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</si>
  <si>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</si>
  <si>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</si>
  <si>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</si>
  <si>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</si>
  <si>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</si>
  <si>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</si>
  <si>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</si>
  <si>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</si>
  <si>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</si>
  <si>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</si>
  <si>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</si>
  <si>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</si>
  <si>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</si>
  <si>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</si>
  <si>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</si>
  <si>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</si>
  <si>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</si>
  <si>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</si>
  <si>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</si>
  <si>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</si>
  <si>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</si>
  <si>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</si>
  <si>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</si>
  <si>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</si>
  <si>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</si>
  <si>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</si>
  <si>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</si>
  <si>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</si>
  <si>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</si>
  <si>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</si>
  <si>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</si>
  <si>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</si>
  <si>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</si>
  <si>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</si>
  <si>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</si>
  <si>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</si>
  <si>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</si>
  <si>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</si>
  <si>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</si>
  <si>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</si>
  <si>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</si>
  <si>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</si>
  <si>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</si>
  <si>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</si>
  <si>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</si>
  <si>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</si>
  <si>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</si>
  <si>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</si>
  <si>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</si>
  <si>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</si>
  <si>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</si>
  <si>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</si>
  <si>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</si>
  <si>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</si>
  <si>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</si>
  <si>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</si>
  <si>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</si>
  <si>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</si>
  <si>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</si>
  <si>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</si>
  <si>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</si>
  <si>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</si>
  <si>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</si>
  <si>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</si>
  <si>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</si>
  <si>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</si>
  <si>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</si>
  <si>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</si>
  <si>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</si>
  <si>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</si>
  <si>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</si>
  <si>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</si>
  <si>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</si>
  <si>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</si>
  <si>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</si>
  <si>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</si>
  <si>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</si>
  <si>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</si>
  <si>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</si>
  <si>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</si>
  <si>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</si>
  <si>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</si>
  <si>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</si>
  <si>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</si>
  <si>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</si>
  <si>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</si>
  <si>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</si>
  <si>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</si>
  <si>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</si>
  <si>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</si>
  <si>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</si>
  <si>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</si>
  <si>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</si>
  <si>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</si>
  <si>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</si>
  <si>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</si>
  <si>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</si>
  <si>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</si>
  <si>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</si>
  <si>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</si>
  <si>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</si>
  <si>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</si>
  <si>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</si>
  <si>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</si>
  <si>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</si>
  <si>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</si>
  <si>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</si>
  <si>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</si>
  <si>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</si>
  <si>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</si>
  <si>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</si>
  <si>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</si>
  <si>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</si>
  <si>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</si>
  <si>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</si>
  <si>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</si>
  <si>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</si>
  <si>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</si>
  <si>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</si>
  <si>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</si>
  <si>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</si>
  <si>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</si>
  <si>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</si>
  <si>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</si>
  <si>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</si>
  <si>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</si>
  <si>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</si>
  <si>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</si>
  <si>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</si>
  <si>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</si>
  <si>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</si>
  <si>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</si>
  <si>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</si>
  <si>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</si>
  <si>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</si>
  <si>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</si>
  <si>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</si>
  <si>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</si>
  <si>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</si>
  <si>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</si>
  <si>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</si>
  <si>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</si>
  <si>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</si>
  <si>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</si>
  <si>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</si>
  <si>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</si>
  <si>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</si>
  <si>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</si>
  <si>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</si>
  <si>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</si>
  <si>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</si>
  <si>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</si>
  <si>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</si>
  <si>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</si>
  <si>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</si>
  <si>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</si>
  <si>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</si>
  <si>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</si>
  <si>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</si>
  <si>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</si>
  <si>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</si>
  <si>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</si>
  <si>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</si>
  <si>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</si>
  <si>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</si>
  <si>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</si>
  <si>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</si>
  <si>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</si>
  <si>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</si>
  <si>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</si>
  <si>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</si>
  <si>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</si>
  <si>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</si>
  <si>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</si>
  <si>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</si>
  <si>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</si>
  <si>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</si>
  <si>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</si>
  <si>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</si>
  <si>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</si>
  <si>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</si>
  <si>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</si>
  <si>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</si>
  <si>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</si>
  <si>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</si>
  <si>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</si>
  <si>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</si>
  <si>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</si>
  <si>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</si>
  <si>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</si>
  <si>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</si>
  <si>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</si>
  <si>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</si>
  <si>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</si>
  <si>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</si>
  <si>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</si>
  <si>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</si>
  <si>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</si>
  <si>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</si>
  <si>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</si>
  <si>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</si>
  <si>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</si>
  <si>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</si>
  <si>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</si>
  <si>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</si>
  <si>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</si>
  <si>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</si>
  <si>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</si>
  <si>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</si>
  <si>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</si>
  <si>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</si>
  <si>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</si>
  <si>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</si>
  <si>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</si>
  <si>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</si>
  <si>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</si>
  <si>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</si>
  <si>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</si>
  <si>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</si>
  <si>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</si>
  <si>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</si>
  <si>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</si>
  <si>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</si>
  <si>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</si>
  <si>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</si>
  <si>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</si>
  <si>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</si>
  <si>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</si>
  <si>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</si>
  <si>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</si>
  <si>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</si>
  <si>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</si>
  <si>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</si>
  <si>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</si>
  <si>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</si>
  <si>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</si>
  <si>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</si>
  <si>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</si>
  <si>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</si>
  <si>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</si>
  <si>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</si>
  <si>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</si>
  <si>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</si>
  <si>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</si>
  <si>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</si>
  <si>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</si>
  <si>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</si>
  <si>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</si>
  <si>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</si>
  <si>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</si>
  <si>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</si>
  <si>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</si>
  <si>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</si>
  <si>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</si>
  <si>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</si>
  <si>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</si>
  <si>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</si>
  <si>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</si>
  <si>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</si>
  <si>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</si>
  <si>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</si>
  <si>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</si>
  <si>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</si>
  <si>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</si>
  <si>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</si>
  <si>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</si>
  <si>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</si>
  <si>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</si>
  <si>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</si>
  <si>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</si>
  <si>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</si>
  <si>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</si>
  <si>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</si>
  <si>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</si>
  <si>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</si>
  <si>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</si>
  <si>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</si>
  <si>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</si>
  <si>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</si>
  <si>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</si>
  <si>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</si>
  <si>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</si>
  <si>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</si>
  <si>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</si>
  <si>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</si>
  <si>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</si>
  <si>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</si>
  <si>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</si>
  <si>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</si>
  <si>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</si>
  <si>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</si>
  <si>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</si>
  <si>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</si>
  <si>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</si>
  <si>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</si>
  <si>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</si>
  <si>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</si>
  <si>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</si>
  <si>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</si>
  <si>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</si>
  <si>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</si>
  <si>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</si>
  <si>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</si>
  <si>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</si>
  <si>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</si>
  <si>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</si>
  <si>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</si>
  <si>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</si>
  <si>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</si>
  <si>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</si>
  <si>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</si>
  <si>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</si>
  <si>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</si>
  <si>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</si>
  <si>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</si>
  <si>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</si>
  <si>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</si>
  <si>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</si>
  <si>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</si>
  <si>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</si>
  <si>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</si>
  <si>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</si>
  <si>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</si>
  <si>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</si>
  <si>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</si>
  <si>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</si>
  <si>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</si>
  <si>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</si>
  <si>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</si>
  <si>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</si>
  <si>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</si>
  <si>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</si>
  <si>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</si>
  <si>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</si>
  <si>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</si>
  <si>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</si>
  <si>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</si>
  <si>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</si>
  <si>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</si>
  <si>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</si>
  <si>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</si>
  <si>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</si>
  <si>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</si>
  <si>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</si>
  <si>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</si>
  <si>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</si>
  <si>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</si>
  <si>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</si>
  <si>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</si>
  <si>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</si>
  <si>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</si>
  <si>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</si>
  <si>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</si>
  <si>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</si>
  <si>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</si>
  <si>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</si>
  <si>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</si>
  <si>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</si>
  <si>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</si>
  <si>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</si>
  <si>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</si>
  <si>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</si>
  <si>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</si>
  <si>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</si>
  <si>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</si>
  <si>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</si>
  <si>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</si>
  <si>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</si>
  <si>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</si>
  <si>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</si>
  <si>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</si>
  <si>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</si>
  <si>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</si>
  <si>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</si>
  <si>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</si>
  <si>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</si>
  <si>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</si>
  <si>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</si>
  <si>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</si>
  <si>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</si>
  <si>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</si>
  <si>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</si>
  <si>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</si>
  <si>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</si>
  <si>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</si>
  <si>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</si>
  <si>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</si>
  <si>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</si>
  <si>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</si>
  <si>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</si>
  <si>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</si>
  <si>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</si>
  <si>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</si>
  <si>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</si>
  <si>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</si>
  <si>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</si>
  <si>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</si>
  <si>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</si>
  <si>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</si>
  <si>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</si>
  <si>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</si>
  <si>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</si>
  <si>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</si>
  <si>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</si>
  <si>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</si>
  <si>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</si>
  <si>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</si>
  <si>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</si>
  <si>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</si>
  <si>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</si>
  <si>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</si>
  <si>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</si>
  <si>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</si>
  <si>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</si>
  <si>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</si>
  <si>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</si>
  <si>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</si>
  <si>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</si>
  <si>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</si>
  <si>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</si>
  <si>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</si>
  <si>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</si>
  <si>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</si>
  <si>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</si>
  <si>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</si>
  <si>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</si>
  <si>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</si>
  <si>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</si>
  <si>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</si>
  <si>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</si>
  <si>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</si>
  <si>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</si>
  <si>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</si>
  <si>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</si>
  <si>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</si>
  <si>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</si>
  <si>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</si>
  <si>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</si>
  <si>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</si>
  <si>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</si>
  <si>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</si>
  <si>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</si>
  <si>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</si>
  <si>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</si>
  <si>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</si>
  <si>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</si>
  <si>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</si>
  <si>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</si>
  <si>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</si>
  <si>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</si>
  <si>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</si>
  <si>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</si>
  <si>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</si>
  <si>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</si>
  <si>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</si>
  <si>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</si>
  <si>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</si>
  <si>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</si>
  <si>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</si>
  <si>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</si>
  <si>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</si>
  <si>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</si>
  <si>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</si>
  <si>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</si>
  <si>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</si>
  <si>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</si>
  <si>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</si>
  <si>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</si>
  <si>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</si>
  <si>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</si>
  <si>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</si>
  <si>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</si>
  <si>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</si>
  <si>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</si>
  <si>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</si>
  <si>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</si>
  <si>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</si>
  <si>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</si>
  <si>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</si>
  <si>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</si>
  <si>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</si>
  <si>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</si>
  <si>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</si>
  <si>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</si>
  <si>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</si>
  <si>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</si>
  <si>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</si>
  <si>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</si>
  <si>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</si>
  <si>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</si>
  <si>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</si>
  <si>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</si>
  <si>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</si>
  <si>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</si>
  <si>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</si>
  <si>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</si>
  <si>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</si>
  <si>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</si>
  <si>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</si>
  <si>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</si>
  <si>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</si>
  <si>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</si>
  <si>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</si>
  <si>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</si>
  <si>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</si>
  <si>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</si>
  <si>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</si>
  <si>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</si>
  <si>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</si>
  <si>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</si>
  <si>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</si>
  <si>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</si>
  <si>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</si>
  <si>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</si>
  <si>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</si>
  <si>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</si>
  <si>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</si>
  <si>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</si>
  <si>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</si>
  <si>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</si>
  <si>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</si>
  <si>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</si>
  <si>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</si>
  <si>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</si>
  <si>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</si>
  <si>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</si>
  <si>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</si>
  <si>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</si>
  <si>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</si>
  <si>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</si>
  <si>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</si>
  <si>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</si>
  <si>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</si>
  <si>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</si>
  <si>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</si>
  <si>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</si>
  <si>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</si>
  <si>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</si>
  <si>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</si>
  <si>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</si>
  <si>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</si>
  <si>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</si>
  <si>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</si>
  <si>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</si>
  <si>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</si>
  <si>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</si>
  <si>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</si>
  <si>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</si>
  <si>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</si>
  <si>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</si>
  <si>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</si>
  <si>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</si>
  <si>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</si>
  <si>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</si>
  <si>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</si>
  <si>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</si>
  <si>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</si>
  <si>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</si>
  <si>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</si>
  <si>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</si>
  <si>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</si>
  <si>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</si>
  <si>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</si>
  <si>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</si>
  <si>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</si>
  <si>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</si>
  <si>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</si>
  <si>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</si>
  <si>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</si>
  <si>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</si>
  <si>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</si>
  <si>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</si>
  <si>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</si>
  <si>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</si>
  <si>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</si>
  <si>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</si>
  <si>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</si>
  <si>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</si>
  <si>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</si>
  <si>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</si>
  <si>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</si>
  <si>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</si>
  <si>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</si>
  <si>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</si>
  <si>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</si>
  <si>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</si>
  <si>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</si>
  <si>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</si>
  <si>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</si>
  <si>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</si>
  <si>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</si>
  <si>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</si>
  <si>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</si>
  <si>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</si>
  <si>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</si>
  <si>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</si>
  <si>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</si>
  <si>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</si>
  <si>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</si>
  <si>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</si>
  <si>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</si>
  <si>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</si>
  <si>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</si>
  <si>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</si>
  <si>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</si>
  <si>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</si>
  <si>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</si>
  <si>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</si>
  <si>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</si>
  <si>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</si>
  <si>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</si>
  <si>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</si>
  <si>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</si>
  <si>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</si>
  <si>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</si>
  <si>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</si>
  <si>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</si>
  <si>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</si>
  <si>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</si>
  <si>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</si>
  <si>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</si>
  <si>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</si>
  <si>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</si>
  <si>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</si>
  <si>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</si>
  <si>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</si>
  <si>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</si>
  <si>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</si>
  <si>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</si>
  <si>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</si>
  <si>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</si>
  <si>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</si>
  <si>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</si>
  <si>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</si>
  <si>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</si>
  <si>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</si>
  <si>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</si>
  <si>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</si>
  <si>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</si>
  <si>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</si>
  <si>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</si>
  <si>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</si>
  <si>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</si>
  <si>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</si>
  <si>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</si>
  <si>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</si>
  <si>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</si>
  <si>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</si>
  <si>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</si>
  <si>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</si>
  <si>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</si>
  <si>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</si>
  <si>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</si>
  <si>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</si>
  <si>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</si>
  <si>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</si>
  <si>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</si>
  <si>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</si>
  <si>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</si>
  <si>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</si>
  <si>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</si>
  <si>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</si>
  <si>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</si>
  <si>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</si>
  <si>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</si>
  <si>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</si>
  <si>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</si>
  <si>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</si>
  <si>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</si>
  <si>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</si>
  <si>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</si>
  <si>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</si>
  <si>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</si>
  <si>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</si>
  <si>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</si>
  <si>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</si>
  <si>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</si>
  <si>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</si>
  <si>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</si>
  <si>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</si>
  <si>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</si>
  <si>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</si>
  <si>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</si>
  <si>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</si>
  <si>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</si>
  <si>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</si>
  <si>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</si>
  <si>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</si>
  <si>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</si>
  <si>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</si>
  <si>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</si>
  <si>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</si>
  <si>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</si>
  <si>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</si>
  <si>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</si>
  <si>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</si>
  <si>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</si>
  <si>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</si>
  <si>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</si>
  <si>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</si>
  <si>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</si>
  <si>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</si>
  <si>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</si>
  <si>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</si>
  <si>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</si>
  <si>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</si>
  <si>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</si>
  <si>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</si>
  <si>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</si>
  <si>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</si>
  <si>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</si>
  <si>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</si>
  <si>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</si>
  <si>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</si>
  <si>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</si>
  <si>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</si>
  <si>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</si>
  <si>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</si>
  <si>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</si>
  <si>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</si>
  <si>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</si>
  <si>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</si>
  <si>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</si>
  <si>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</si>
  <si>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</si>
  <si>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</si>
  <si>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</si>
  <si>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</si>
  <si>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</si>
  <si>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</si>
  <si>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</si>
  <si>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</si>
  <si>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</si>
  <si>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</si>
  <si>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</si>
  <si>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</si>
  <si>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</si>
  <si>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</si>
  <si>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</si>
  <si>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</si>
  <si>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</si>
  <si>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</si>
  <si>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</si>
  <si>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</si>
  <si>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</si>
  <si>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</si>
  <si>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</si>
  <si>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</si>
  <si>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</si>
  <si>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</si>
  <si>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</si>
  <si>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</si>
  <si>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</si>
  <si>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</si>
  <si>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</si>
  <si>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</si>
  <si>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</si>
  <si>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</si>
  <si>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</si>
  <si>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</si>
  <si>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</si>
  <si>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</si>
  <si>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</si>
  <si>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</si>
  <si>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</si>
  <si>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</si>
  <si>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</si>
  <si>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</si>
  <si>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</si>
  <si>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</si>
  <si>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</si>
  <si>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</si>
  <si>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</si>
  <si>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</si>
  <si>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</si>
  <si>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</si>
  <si>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</si>
  <si>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</si>
  <si>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</si>
  <si>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</si>
  <si>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</si>
  <si>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</si>
  <si>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</si>
  <si>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</si>
  <si>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</si>
  <si>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</si>
  <si>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</si>
  <si>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</si>
  <si>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</si>
  <si>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</si>
  <si>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</si>
  <si>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</si>
  <si>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</si>
  <si>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</si>
  <si>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</si>
  <si>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</si>
  <si>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</si>
  <si>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</si>
  <si>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</si>
  <si>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</si>
  <si>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</si>
  <si>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</si>
  <si>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</si>
  <si>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</si>
  <si>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</si>
  <si>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</si>
  <si>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</si>
  <si>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</si>
  <si>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</si>
  <si>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</si>
  <si>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</si>
  <si>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</si>
  <si>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</si>
  <si>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</si>
  <si>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</si>
  <si>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</si>
  <si>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</si>
  <si>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</si>
  <si>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</si>
  <si>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</si>
  <si>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</si>
  <si>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</si>
  <si>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</si>
  <si>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</si>
  <si>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</si>
  <si>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</si>
  <si>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</si>
  <si>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</si>
  <si>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</si>
  <si>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</si>
  <si>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</si>
  <si>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</si>
  <si>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</si>
  <si>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</si>
  <si>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</si>
  <si>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</si>
  <si>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</si>
  <si>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</si>
  <si>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</si>
  <si>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</si>
  <si>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</si>
  <si>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</si>
  <si>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</si>
  <si>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</si>
  <si>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</si>
  <si>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</si>
  <si>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</si>
  <si>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</si>
  <si>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</si>
  <si>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</si>
  <si>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</si>
  <si>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</si>
  <si>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</si>
  <si>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</si>
  <si>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</si>
  <si>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</si>
  <si>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</si>
  <si>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</si>
  <si>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</si>
  <si>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</si>
  <si>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</si>
  <si>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</si>
  <si>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</si>
  <si>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</si>
  <si>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</si>
  <si>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</si>
  <si>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</si>
  <si>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</si>
  <si>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</si>
  <si>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</si>
  <si>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</si>
  <si>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</si>
  <si>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</si>
  <si>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</si>
  <si>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</si>
  <si>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</si>
  <si>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</si>
  <si>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</si>
  <si>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</si>
  <si>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</si>
  <si>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</si>
  <si>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</si>
  <si>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</si>
  <si>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</si>
  <si>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</si>
  <si>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</si>
  <si>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</si>
  <si>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</si>
  <si>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</si>
  <si>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</si>
  <si>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</si>
  <si>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</si>
  <si>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</si>
  <si>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</si>
  <si>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</si>
  <si>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</si>
  <si>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</si>
  <si>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</si>
  <si>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</si>
  <si>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</si>
  <si>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</si>
  <si>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</si>
  <si>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</si>
  <si>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</si>
  <si>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</si>
  <si>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</si>
  <si>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</si>
  <si>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</si>
  <si>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</si>
  <si>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</si>
  <si>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</si>
  <si>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</si>
  <si>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</si>
  <si>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</si>
  <si>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</si>
  <si>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</si>
  <si>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</si>
  <si>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</si>
  <si>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</si>
  <si>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</si>
  <si>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</si>
  <si>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</si>
  <si>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</si>
  <si>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</si>
  <si>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</si>
  <si>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</si>
  <si>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</si>
  <si>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</si>
  <si>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</si>
  <si>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</si>
  <si>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</si>
  <si>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</si>
  <si>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</si>
  <si>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</si>
  <si>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</si>
  <si>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</si>
  <si>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</si>
  <si>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</si>
  <si>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</si>
  <si>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</si>
  <si>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</si>
  <si>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</si>
  <si>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</si>
  <si>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</si>
  <si>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</si>
  <si>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</si>
  <si>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</si>
  <si>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</si>
  <si>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</si>
  <si>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</si>
  <si>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</si>
  <si>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</si>
  <si>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</si>
  <si>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</si>
  <si>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</si>
  <si>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</si>
  <si>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</si>
  <si>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</si>
  <si>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</si>
  <si>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</si>
  <si>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</si>
  <si>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</si>
  <si>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</si>
  <si>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</si>
  <si>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</si>
  <si>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</si>
  <si>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</si>
  <si>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</si>
  <si>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</si>
  <si>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</si>
  <si>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</si>
  <si>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</si>
  <si>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</si>
  <si>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</si>
  <si>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</si>
  <si>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</si>
  <si>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</si>
  <si>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</si>
  <si>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</si>
  <si>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</si>
  <si>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</si>
  <si>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</si>
  <si>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</si>
  <si>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</si>
  <si>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</si>
  <si>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</si>
  <si>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</si>
  <si>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</si>
  <si>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</si>
  <si>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</si>
  <si>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</si>
  <si>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</si>
  <si>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</si>
  <si>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</si>
  <si>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</si>
  <si>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</si>
  <si>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</si>
  <si>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</si>
  <si>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</si>
  <si>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</si>
  <si>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</si>
  <si>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</si>
  <si>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</si>
  <si>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</si>
  <si>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</si>
  <si>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</si>
  <si>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</si>
  <si>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</si>
  <si>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</si>
  <si>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</si>
  <si>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</si>
  <si>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</si>
  <si>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</si>
  <si>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</si>
  <si>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</si>
  <si>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</si>
  <si>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</si>
  <si>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</si>
  <si>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</si>
  <si>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</si>
  <si>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</si>
  <si>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</si>
  <si>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</si>
  <si>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</si>
  <si>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</si>
  <si>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</si>
  <si>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</si>
  <si>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</si>
  <si>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</si>
  <si>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</si>
  <si>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</si>
  <si>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</si>
  <si>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</si>
  <si>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</si>
  <si>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</si>
  <si>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</si>
  <si>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</si>
  <si>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</si>
  <si>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</si>
  <si>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</si>
  <si>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</si>
  <si>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</si>
  <si>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</si>
  <si>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</si>
  <si>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</si>
  <si>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</si>
  <si>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</si>
  <si>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</si>
  <si>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</si>
  <si>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</si>
  <si>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</si>
  <si>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</si>
  <si>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</si>
  <si>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</si>
  <si>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</si>
  <si>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</si>
  <si>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</si>
  <si>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</si>
  <si>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</si>
  <si>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</si>
  <si>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</si>
  <si>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</si>
  <si>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</si>
  <si>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</si>
  <si>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</si>
  <si>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</si>
  <si>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</si>
  <si>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</si>
  <si>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</si>
  <si>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</si>
  <si>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</si>
  <si>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</si>
  <si>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</si>
  <si>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</si>
  <si>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</si>
  <si>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</si>
  <si>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</si>
  <si>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</si>
  <si>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</si>
  <si>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</si>
  <si>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</si>
  <si>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</si>
  <si>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</si>
  <si>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</si>
  <si>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</si>
  <si>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</si>
  <si>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</si>
  <si>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</si>
  <si>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</si>
  <si>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</si>
  <si>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</si>
  <si>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</si>
  <si>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</si>
  <si>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</si>
  <si>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</si>
  <si>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</si>
  <si>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</si>
  <si>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</si>
  <si>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</si>
  <si>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</si>
  <si>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</si>
  <si>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</si>
  <si>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</si>
  <si>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</si>
  <si>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</si>
  <si>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</si>
  <si>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</si>
  <si>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</si>
  <si>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</si>
  <si>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</si>
  <si>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</si>
  <si>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</si>
  <si>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</si>
  <si>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</si>
  <si>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PCM-20251007-00001002</t>
  </si>
  <si>
    <t>GSM Cell out of Service due to power issue // 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</si>
  <si>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</si>
  <si>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</si>
  <si>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</si>
  <si>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</si>
  <si>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</si>
  <si>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</si>
  <si>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</si>
  <si>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</si>
  <si>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</si>
  <si>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</si>
  <si>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</si>
  <si>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</si>
  <si>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</si>
  <si>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at site </t>
  </si>
  <si>
    <t>TT-20251007-00983</t>
  </si>
  <si>
    <t xml:space="preserve">EM Team need 15 min  </t>
  </si>
  <si>
    <t>TT-20251007-01030</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</si>
  <si>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</si>
  <si>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</si>
  <si>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</si>
  <si>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</si>
  <si>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</si>
  <si>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</si>
  <si>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</si>
  <si>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</si>
  <si>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</si>
  <si>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</si>
  <si>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</si>
  <si>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TT-20251006-01287 // NA</t>
  </si>
  <si>
    <t>at site trying to connect PG no space to parking</t>
  </si>
  <si>
    <t>PCM-20251007-00000951</t>
  </si>
  <si>
    <t>ETA 120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</si>
</sst>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0" totalsRowShown="0" headerRowDxfId="15" dataDxfId="14" headerRowBorderDxfId="12" tableBorderDxfId="13">
  <autoFilter ref="A1:L2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tabSelected="1" workbookViewId="0">
      <selection activeCell="A11" sqref="A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274.51732615740912</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45937.465751851851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45937.465751851851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45937.465751851851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45937.465751851851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45937.465751851851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45937.465751851851</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45937.465751851851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45937.465751851851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45937.465751851851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45937.465751851851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45937.465751851851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45937.465751851851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45937.465751851851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45937.465751851851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45937.465751851851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45937.465751851851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45937.465751851851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45937.465751851851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45937.465751851851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45937.465751851851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45937.465751851851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45937.465751851851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45937.465751851851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45937.465751851851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45937.465751851851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45937.465751851851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45937.465751851851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45937.465751851851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45937.465751851851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45937.465751851851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45937.465751851851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45937.465751851851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45937.465751851851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45937.465751851851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45937.465751851851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45937.465751851851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45937.465751851851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45937.465751851851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45937.465751851851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45937.465751851851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45937.465751851851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45937.465751851851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45937.465751851851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45937.465751851851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45937.465751851851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45937.465751851851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45937.465751851851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45937.465751851851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45937.465751851851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45937.465751851851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45937.465751851851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45937.465751851851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45937.465751851851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45937.465751851851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45937.465751851851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45937.465751851851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45937.465751851851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45937.465751851851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45937.465751851851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45937.465751851851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45937.465751851851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45937.465751851851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45937.465751851851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45937.465751851851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45937.465751851851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45937.465751851851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45937.465751851851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45937.465751851851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45937.465751851851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45937.465751851851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45937.465751851851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45937.465751851851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45937.465751851851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45937.465751851851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45937.465751851851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45937.465751851851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45937.465751851851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45937.465751851851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45937.465751851851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45937.465751851851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45937.465751851851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45937.465751851851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45937.465751851851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45937.465751851851</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45937.465751851851</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45937.465751851851</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744C6287-D85A-46B8-80F8-4FDF846059B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130.73866875000385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112.46591412037378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7.012708333786577E-2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45937.465752083335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45937.465752083335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45937.465752083335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45937.465752083335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45937.465752083335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45937.465752083335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45937.465752083335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45937.465752083335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45937.465752083335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45937.465752083335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45937.465752083335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45937.465752083335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45937.465752083335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45937.465752083335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45937.465752083335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45937.465752083335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45937.465752083335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45937.465752083335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45937.465752083335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45937.465752083335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45937.465752083335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45937.465752083335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45937.465752083335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45937.465752083335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45937.465752083335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45937.465752083335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45937.465752083335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45937.465752083335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45937.465752083335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45937.465752083335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45937.465752083335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45937.465752083335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45937.465752083335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45937.465752083335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45937.465752083335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45937.465752083335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45937.465752083335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45937.465752083335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45937.465752083335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45937.465752083335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45937.465752083335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45937.465752083335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45937.465752083335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45937.465752083335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45937.465752083335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45937.465752083335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45937.465752083335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45937.465752083335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45937.465752083335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45937.465752083335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45937.465752083335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45937.465752083335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45937.465752083335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45937.465752083335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45937.465752083335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45937.465752083335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45937.465752083335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45937.465752083335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45937.465752083335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45937.465752083335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45937.465752083335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45937.465752083335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45937.465752083335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45937.465752083335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45937.465752083335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45937.465752083335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45937.465752083335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45937.465752083335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45937.465752083335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45937.465752083335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45937.465752083335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45937.465752083335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45937.465752083335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45937.465752083335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45937.465752083335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45937.465752083335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45937.465752083335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45937.465752083335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45937.465752083335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45937.465752083335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45937.465752083335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45937.465752083335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45937.465752083335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45937.465752083335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45937.465752083335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45937.465752083335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45937.465752083335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45937.465752083335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45937.465752083335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45937.465752083335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45937.465752083335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45937.465752083335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45937.465752083335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45937.465752083335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45937.465752083335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45937.465752083335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45937.465752083335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45937.465752083335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45937.465752083335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45937.465752083335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45937.465752083335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45937.465752083335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45937.465752083335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45937.465752083335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45937.465752083335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45937.465752083335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45937.465752083335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45937.465752083335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45937.465752083335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45937.465752083335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45937.465752083335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45937.465752083335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45937.465752083335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45937.465752083335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45937.465752083335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45937.465752083335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45937.465752083335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45937.465752083335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45937.465752083335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45937.465752083335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45937.465752083335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45937.465752083335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45937.465752083335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45937.465752083335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45937.465752083335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45937.465752083335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45937.465752083335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45937.465752083335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45937.465752083335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45937.465752083335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45937.465752083335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45937.465752083335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45937.465752083335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45937.465752083335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45937.465752083335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45937.465752083335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45937.465752083335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45937.465752083335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45937.465752083335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45937.465752083335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45937.465752083335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45937.465752083335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45937.465752083335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45937.465752083335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45937.465752083335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45937.465752083335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45937.465752083335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45937.465752083335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45937.465752083335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45937.465752083335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45937.465752083335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45937.465752083335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45937.465752083335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45937.465752083335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45937.465752083335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45937.465752083335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45937.465752083335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45937.465752083335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45937.465752083335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45937.465752083335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45937.465752083335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45937.465752083335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45937.465752083335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45937.465752083335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45937.465752083335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45937.465752083335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45937.465752083335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45937.465752083335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45937.465752083335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45937.465752083335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45937.465752083335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45937.465752083335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45937.465752083335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45937.465752083335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45937.465752083335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45937.465752083335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45937.465752083335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45937.465752083335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45937.465752083335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45937.465752083335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45937.465752083335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45937.465752083335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45937.465752083335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45937.465752083335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45937.465752083335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45937.465752083335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45937.465752083335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45937.465752083335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45937.465752083335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45937.465752083335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45937.465752083335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45937.465752083335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45937.465752083335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45937.465752083335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45937.465752083335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45937.465752083335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45937.465752083335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45937.465752083335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45937.465752083335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45937.465752083335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45937.465752083335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45937.465752083335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45937.465752083335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45937.465752083335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45937.465752083335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45937.465752083335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45937.465752083335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45937.465752083335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45937.465752083335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45937.465752083335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45937.465752083335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45937.465752083335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45937.465752083335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45937.465752083335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45937.465752083335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45937.465752083335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45937.465752083335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45937.465752083335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45937.465752083335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45937.465752083335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45937.465752083335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45937.465752083335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45937.465752083335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45937.465752083335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45937.465752083335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45937.465752083335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45937.465752083335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45937.465752083335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45937.465752083335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45937.465752083335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45937.465752083335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45937.465752083335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45937.465752083335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45937.465752083335</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18618</v>
      </c>
      <c r="E2" s="18" t="s">
        <v>38964</v>
      </c>
      <c r="F2" s="20">
        <v>45937.441365740742</v>
      </c>
      <c r="G2" s="21">
        <f t="shared" ref="G2:G35" ca="1" si="0">IFERROR(NOW()-F2,"-")</f>
        <v>2.4386342593061272E-2</v>
      </c>
      <c r="H2" s="22">
        <v>45937.424837962964</v>
      </c>
      <c r="I2" s="19" t="str">
        <f>IFERROR(VLOOKUP(D2,DB!A:F,6,0),"")</f>
        <v>SCECO</v>
      </c>
      <c r="J2" s="18" t="str">
        <f>IFERROR(VLOOKUP(D2,DB!A:G,7,0),"")</f>
        <v>Weak</v>
      </c>
      <c r="K2" s="50" t="s">
        <v>39053</v>
      </c>
      <c r="L2" s="23" t="str">
        <f>IFERROR(VLOOKUP(D2,DB!A:I,9,0),"")</f>
        <v>Latis</v>
      </c>
    </row>
    <row r="3" spans="1:13" ht="15" customHeight="1">
      <c r="A3" s="19"/>
      <c r="B3" s="67" t="str">
        <f>IFERROR(VLOOKUP(D3,DB!A:K,11,0),"")</f>
        <v/>
      </c>
      <c r="C3" s="18"/>
      <c r="D3" s="18"/>
      <c r="E3" s="18"/>
      <c r="F3" s="20"/>
      <c r="G3" s="21">
        <f t="shared" ca="1" si="0"/>
        <v>45937.465752083335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45937.465752083335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45937.465752083335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45937.465752083335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45937.465752083335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45937.465752083335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45937.465752083335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45937.465752083335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45937.465752083335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45937.465752083335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45937.465752083335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45937.465752083335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45937.465752083335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45937.465752083335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45937.465752083335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45937.465752083335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45937.465752083335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45937.465752083335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45937.465752083335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45937.465752083335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45937.465752083335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45937.465752083335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45937.465752083335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45937.465752083335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45937.465752083335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45937.465752083335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45937.465752083335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45937.465752083335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45937.465752083335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45937.465752083335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45937.465752083335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45937.465752083335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45937.465752083335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45937.465752083335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45937.465752083335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45937.465752083335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45937.465752083335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45937.465752083335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45937.465752083335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45937.465752083335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45937.465752083335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45937.465752083335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45937.465752083335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45937.465752083335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45937.465752083335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45937.465752083335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45937.465752083335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45937.465752083335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45937.465752083335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45937.465752083335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45937.465752083335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45937.465752083335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45937.465752083335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45937.465752083335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45937.465752083335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45937.465752083335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45937.465752083335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45937.465752083335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45937.465752083335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45937.465752083335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45937.465752083335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45937.465752083335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45937.465752083335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45937.465752083335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45937.465752083335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45937.465752083335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45937.465752083335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45937.465752083335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45937.465752083335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45937.465752083335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45937.465752083335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45937.465752083335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45937.465752083335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45937.465752083335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45937.465752083335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45937.465752083335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45937.465752083335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45937.465752083335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45937.465752083335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45937.465752083335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45937.465752083335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45937.465752083335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45937.465752083335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45937.465752083335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45937.465752083335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45937.465752083335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45937.465752083335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45937.465752083335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45937.465752083335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45937.465752083335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45937.465752083335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45937.465752083335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45937.465752083335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45937.465752083335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45937.465752083335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45937.465752083335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45937.465752083335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45937.465752083335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45937.465752083335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45937.465752083335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45937.465752083335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45937.465752083335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45937.465752083335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45937.465752083335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45937.465752083335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45937.465752083335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45937.465752083335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45937.465752083335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45937.465752083335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45937.465752083335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45937.465752083335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45937.465752083335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45937.465752083335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45937.465752083335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45937.465752083335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45937.465752083335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45937.465752083335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45937.465752083335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45937.465752083335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45937.465752083335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45937.465752083335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45937.465752083335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45937.465752083335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45937.465752083335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45937.465752083335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45937.465752083335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45937.465752083335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45937.465752083335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45937.465752083335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45937.465752083335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45937.465752083335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45937.465752083335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45937.465752083335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45937.465752083335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45937.465752083335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45937.465752083335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45937.465752083335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45937.465752083335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45937.465752083335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45937.465752083335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45937.465752083335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45937.465752083335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45937.465752083335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45937.465752083335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45937.465752083335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45937.465752083335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45937.465752083335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45937.465752083335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45937.465752083335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45937.465752083335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45937.465752083335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45937.465752083335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45937.465752083335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45937.465752083335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45937.465752083335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45937.465752083335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45937.465752083335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45937.465752083335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45937.465752083335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45937.465752083335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45937.465752083335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45937.465752083335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45937.465752083335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45937.465752083335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45937.465752083335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45937.465752083335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45937.465752083335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45937.465752083335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45937.465752083335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45937.465752083335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45937.465752083335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45937.465752083335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45937.465752083335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45937.465752083335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45937.465752083335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45937.465752083335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45937.465752083335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45937.465752083335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45937.465752083335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45937.465752083335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45937.465752083335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45937.465752083335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45937.465752083335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45937.465752083335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45937.465752083335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45937.465752083335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45937.465752083335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45937.465752083335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45937.465752083335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45937.465752083335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45937.465752083335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45937.465752083335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45937.465752083335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45937.465752083335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45937.465752083335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45937.465752083335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45937.465752083335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45937.465752083335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45937.465752083335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45937.465752083335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45937.465752083335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45937.465752083335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45937.465752083335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45937.465752083335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45937.465752083335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45937.465752083335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45937.465752083335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45937.465752083335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45937.465752083335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45937.465752083335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45937.465752083335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45937.465752083335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45937.465752083335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45937.465752083335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45937.465752083335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45937.465752083335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45937.465752083335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45937.465752083335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45937.465752083335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45937.465752083335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45937.465752083335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45937.465752083335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45937.465752083335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45937.465752083335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45937.465752083335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45937.465752083335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45937.465752083335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45937.465752083335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45937.465752083335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45937.465752083335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45937.465752083335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45937.465752083335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45937.465752083335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45937.465752083335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45937.465752083335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45937.465752083335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45937.465752083335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45937.465752083335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45937.465752083335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45937.465752083335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45937.465752083335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45937.465752083335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45937.465752083335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45937.465752083335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45937.465752083335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45937.465752083335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45937.465752083335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45937.465752083335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45937.465752083335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45937.465752083335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45937.465752083335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45937.465752083335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45937.465752083335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45937.465752083335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45937.465752083335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45937.465752083335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45937.465752083335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45937.465752083335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45937.465752083335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45937.465752083335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45937.465752083335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45937.465752083335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45937.465752083335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45937.465752083335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45937.465752083335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45937.465752083335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45937.465752083335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45937.465752083335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45937.465752083335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45937.465752083335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45937.465752083335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45937.465752083335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45937.465752083335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45937.465752083335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45937.465752083335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45937.465752083335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45937.465752083335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45937.465752083335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45937.465752083335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45937.465752083335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45937.465752083335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45937.465752083335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45937.465752083335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45937.465752083335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45937.465752083335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45937.465752083335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45937.465752083335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45937.465752083335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45937.465752083335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45937.465752083335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45937.465752083335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45937.465752083335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45937.465752083335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45937.465752083335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45937.465752083335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45937.465752083335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45937.465752083335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45937.465752083335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45937.465752083335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45937.465752083335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45937.465752083335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45937.465752083335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45937.465752083335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45937.465752083335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45937.465752083335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45937.465752083335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45937.465752083335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45937.465752083335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45937.465752083335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45937.465752083335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45937.465752083335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45937.465752083335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45937.465752083335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45937.465752083335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45937.465752083335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45937.465752083335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45937.465752083335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45937.465752083335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45937.465752083335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45937.465752083335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45937.465752083335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45937.465752083335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45937.465752083335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45937.465752083335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45937.465752083335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45937.465752083335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45937.465752083335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45937.465752083335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45937.465752083335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45937.465752083335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45937.465752083335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45937.465752083335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45937.465752083335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45937.465752083335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45937.465752083335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45937.465752083335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45937.465752083335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45937.465752083335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45937.465752083335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45937.465752083335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45937.465752083335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45937.465752083335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45937.465752083335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45937.465752083335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45937.465752083335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45937.465752083335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45937.465752083335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45937.465752083335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45937.465752083335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45937.465752083335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45937.465752083335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45937.465752083335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45937.465752083335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45937.465752083335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45937.465752083335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45937.465752083335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45937.465752083335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45937.465752083335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45937.465752083335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45937.465752083335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45937.465752083335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45937.465752083335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45937.465752083335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45937.465752083335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45937.465752083335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45937.465752083335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45937.465752083335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45937.465752083335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45937.465752083335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45937.465752083335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45937.465752083335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45937.465752083335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45937.465752083335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45937.465752083335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45937.465752083335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45937.465752083335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45937.465752083335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45937.465752083335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45937.465752083335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45937.465752083335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45937.465752083335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45937.465752083335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45937.465752083335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45937.465752083335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45937.465752083335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45937.465752083335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45937.465752083335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45937.465752083335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45937.465752083335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45937.465752083335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45937.465752083335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45937.465752083335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45937.465752083335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45937.465752083335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45937.465752083335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45937.465752083335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45937.465752083335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45937.465752083335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45937.465752083335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45937.465752083335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45937.465752083335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45937.465752083335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45937.465752083335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45937.465752083335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45937.465752083335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45937.465752083335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45937.465752083335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45937.465752083335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45937.465752083335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45937.465752083335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45937.465752083335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45937.465752083335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45937.465752083335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45937.465752083335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45937.465752083335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45937.465752083335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45937.465752083335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45937.465752083335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45937.465752083335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45937.465752083335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45937.465752083335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45937.465752083335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45937.465752083335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45937.465752083335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45937.465752083335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45937.465752083335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45937.465752083335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45937.465752083335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45937.465752083335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45937.465752083335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45937.465752083335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45937.465752083335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45937.465752083335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45937.465752083335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45937.465752083335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45937.465752083335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45937.465752083335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45937.465752083335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45937.465752083335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45937.465752083335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45937.465752083335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45937.465752083335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45937.465752083335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45937.465752083335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45937.465752083335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45937.465752083335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45937.465752083335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45937.465752083335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45937.465752083335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45937.465752083335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45937.465752083335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45937.465752083335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45937.465752083335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45937.465752083335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45937.465752083335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45937.465752083335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45937.465752083335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45937.465752083335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45937.465752083335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45937.465752083335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45937.465752083335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45937.465752083335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45937.465752083335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45937.465752083335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45937.465752083335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45937.465752083335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45937.465752083335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45937.465752083335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45937.465752083335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45937.465752083335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45937.465752083335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45937.465752083335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45937.465752083335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45937.465752083335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45937.465752083335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45937.465752083335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45937.465752083335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45937.465752083335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45937.465752083335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45937.465752083335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45937.465752083335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45937.465752083335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45937.465752083335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45937.465752083335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45937.465752083335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45937.465752083335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45937.465752083335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45937.465752083335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45937.465752083335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45937.465752083335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45937.465752083335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45937.465752083335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45937.465752083335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45937.465752083335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45937.465752083335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45937.465752083335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45937.465752083335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45937.465752083335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45937.465752083335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45937.465752083335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45937.465752083335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45937.465752083335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45937.465752083335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45937.465752083335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45937.465752083335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45937.465752083335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45937.465752083335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45937.465752083335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45937.465752083335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45937.465752083335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45937.465752083335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45937.465752083335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45937.465752083335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45937.465752083335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45937.465752083335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45937.465752083335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45937.465752083335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45937.465752083335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45937.465752083335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45937.465752083335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45937.465752083335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45937.465752083335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45937.465752083335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45937.465752083335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45937.465752083335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45937.465752083335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45937.465752083335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45937.465752083335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45937.465752083335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45937.465752083335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45937.465752083335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45937.465752083335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45937.465752083335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45937.465752083335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45937.465752083335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45937.465752083335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45937.465752083335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45937.465752083335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45937.465752083335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45937.465752083335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45937.465752083335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45937.465752083335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45937.465752083335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45937.465752083335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45937.465752083335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45937.465752083335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45937.465752083335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45937.465752083335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45937.465752083335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45937.465752083335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45937.465752083335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45937.465752083335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45937.465752083335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45937.465752083335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45937.465752083335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45937.465752083335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45937.465752083335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45937.465752083335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45937.465752083335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45937.465752083335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45937.465752083335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45937.465752083335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45937.465752083335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45937.465752083335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45937.465752083335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45937.465752083335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45937.465752083335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45937.465752083335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45937.465752083335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45937.465752083335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45937.465752083335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45937.465752083335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45937.465752083335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45937.465752083335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45937.465752083335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45937.465752083335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45937.465752083335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45937.465752083335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45937.465752083335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45937.465752083335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45937.465752083335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45937.465752083335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45937.465752083335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45937.465752083335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45937.465752083335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45937.465752083335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45937.465752083335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45937.465752083335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45937.465752083335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45937.465752083335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45937.465752083335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45937.465752083335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45937.465752083335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45937.465752083335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45937.465752083335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45937.465752083335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45937.465752083335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45937.465752083335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45937.465752083335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45937.465752083335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45937.465752083335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45937.465752083335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45937.465752083335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45937.465752083335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45937.465752083335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45937.465752083335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45937.465752083335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45937.465752083335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45937.465752083335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45937.465752083335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45937.465752083335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45937.465752083335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45937.465752083335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45937.465752083335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45937.465752083335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45937.465752083335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45937.465752083335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45937.465752083335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45937.465752083335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45937.465752083335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45937.465752083335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45937.465752083335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45937.465752083335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45937.465752083335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45937.465752083335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45937.465752083335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45937.465752083335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45937.465752083335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45937.465752083335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45937.465752083335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45937.465752083335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45937.465752083335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45937.465752083335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45937.465752083335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45937.465752083335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45937.465752083335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45937.465752083335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45937.465752083335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45937.465752083335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45937.465752083335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45937.465752083335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45937.465752083335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45937.465752083335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45937.465752083335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45937.465752083335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45937.465752083335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45937.465752083335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45937.465752083335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45937.465752083335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45937.465752083335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45937.465752083335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45937.465752083335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45937.465752083335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45937.465752083335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45937.465752083335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45937.465752083335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45937.465752083335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45937.465752083335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45937.465752083335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45937.465752083335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45937.465752083335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45937.465752083335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45937.465752083335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45937.465752083335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45937.465752083335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45937.465752083335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45937.465752083335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45937.465752083335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45937.465752083335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45937.465752083335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45937.465752083335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45937.465752083335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45937.465752083335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45937.465752083335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45937.465752083335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45937.465752083335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45937.465752083335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45937.465752083335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45937.465752083335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45937.465752083335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45937.465752083335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45937.465752083335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45937.465752083335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45937.465752083335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45937.465752083335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45937.465752083335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45937.465752083335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45937.465752083335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45937.465752083335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45937.465752083335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45937.465752083335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45937.465752083335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45937.465752083335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45937.465752083335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45937.465752083335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45937.465752083335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45937.465752083335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45937.465752083335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45937.465752083335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45937.465752083335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45937.465752083335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45937.465752083335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45937.465752083335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45937.465752083335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45937.465752083335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45937.465752083335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45937.465752083335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45937.465752083335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45937.465752083335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45937.465752083335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45937.465752083335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45937.465752083335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45937.465752083335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45937.465752083335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45937.465752083335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45937.465752083335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45937.465752083335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45937.465752083335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45937.465752083335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45937.465752083335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45937.465752083335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45937.465752083335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45937.465752083335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45937.465752083335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45937.465752083335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45937.465752083335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45937.465752083335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45937.465752083335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45937.465752083335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45937.465752083335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45937.465752083335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45937.465752083335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45937.465752083335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45937.465752083335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45937.465752083335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45937.465752083335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45937.465752083335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45937.465752083335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45937.465752083335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45937.465752083335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45937.465752083335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45937.465752083335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45937.465752083335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45937.465752083335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45937.465752083335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45937.465752083335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45937.465752083335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45937.465752083335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45937.465752083335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45937.465752083335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45937.465752083335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45937.465752083335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45937.465752083335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45937.465752083335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45937.465752083335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45937.465752083335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45937.465752083335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45937.465752083335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45937.465752083335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45937.465752083335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45937.465752083335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45937.465752083335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45937.465752083335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45937.465752083335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45937.465752083335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45937.465752083335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45937.465752083335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45937.465752083335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45937.465752083335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45937.465752083335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45937.465752083335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45937.465752083335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45937.465752083335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45937.465752083335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45937.465752083335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45937.465752083335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45937.465752083335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45937.465752083335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45937.465752083335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45937.465752083335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45937.465752083335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45937.465752083335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45937.465752083335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45937.465752083335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45937.465752083335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45937.465752083335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45937.465752083335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45937.465752083335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45937.465752083335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45937.465752083335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45937.465752083335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45937.465752083335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45937.465752083335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45937.465752083335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45937.465752083335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45937.465752083335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45937.465752083335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45937.465752083335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45937.465752083335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45937.465752083335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45937.465752083335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45937.465752083335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45937.465752083335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45937.465752083335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45937.465752083335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45937.465752083335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45937.465752083335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45937.465752083335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45937.465752083335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45937.465752083335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45937.465752083335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45937.465752083335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45937.465752083335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45937.465752083335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45937.465752083335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45937.465752083335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45937.465752083335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45937.465752083335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45937.465752083335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45937.465752083335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45937.465752083335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45937.465752083335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45937.465752083335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45937.465752083335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45937.465752083335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45937.465752083335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45937.465752083335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45937.465752083335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45937.465752083335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45937.465752083335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45937.465752083335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45937.465752083335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45937.465752083335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45937.465752083335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45937.465752083335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45937.465752083335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45937.465752083335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45937.465752083335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45937.465752083335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45937.465752083335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45937.465752083335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45937.465752083335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45937.465752083335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45937.465752083335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45937.465752083335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45937.465752083335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45937.465752083335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45937.465752083335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45937.465752083335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45937.465752083335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45937.465752083335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45937.465752083335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45937.465752083335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45937.465752083335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45937.465752083335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45937.465752083335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45937.465752083335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45937.465752083335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45937.465752083335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45937.465752083335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45937.465752083335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45937.465752083335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45937.465752083335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45937.465752083335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45937.465752083335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45937.465752083335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45937.465752083335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45937.465752083335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45937.465752083335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45937.465752083335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45937.465752083335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45937.465752083335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45937.465752083335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45937.465752083335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45937.465752083335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45937.465752083335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45937.465752083335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45937.465752083335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45937.465752083335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45937.465752083335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45937.465752083335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45937.465752083335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45937.465752083335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45937.465752083335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45937.465752083335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45937.465752083335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45937.465752083335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45937.465752083335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45937.465752083335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45937.465752083335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45937.465752083335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45937.465752083335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45937.465752083335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45937.465752083335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45937.465752083335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45937.465752083335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45937.465752083335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45937.465752083335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45937.465752083335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45937.465752083335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45937.465752083335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45937.465752083335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45937.465752083335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45937.465752083335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45937.465752083335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45937.465752083335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45937.465752083335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45937.465752083335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45937.465752083335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45937.465752083335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45937.465752083335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45937.465752083335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45937.465752083335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45937.465752083335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45937.465752083335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45937.465752083335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45937.465752083335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45937.465752083335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45937.465752083335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45937.465752083335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45937.465752083335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45937.465752083335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45937.465752083335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45937.465752083335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45937.465752083335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45937.465752083335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45937.465752083335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45937.465752083335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45937.465752083335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45937.465752083335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45937.465752083335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45937.465752083335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45937.465752083335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45937.465752083335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45937.465752083335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45937.465752083335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45937.465752083335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45937.465752083335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45937.465752083335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45937.465752083335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45937.465752083335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45937.465752083335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45937.465752083335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45937.465752083335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45937.465752083335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45937.465752083335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45937.465752083335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45937.465752083335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45937.465752083335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45937.465752083335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45937.465752083335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45937.465752083335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45937.465752083335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45937.465752083335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45937.465752083335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45937.465752083335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45937.465752083335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45937.465752083335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45937.465752083335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45937.465752083335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45937.465752083335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45937.465752083335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45937.465752083335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45937.465752083335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45937.465752083335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45937.465752083335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45937.465752083335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45937.465752083335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45937.465752083335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45937.465752083335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45937.465752083335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45937.465752083335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45937.465752083335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45937.465752083335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45937.465752083335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45937.465752083335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45937.465752083335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45937.465752083335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45937.465752083335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45937.465752083335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45937.465752083335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45937.465752083335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45937.465752083335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45937.465752083335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45937.465752083335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45937.465752083335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45937.465752083335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45937.465752083335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45937.465752083335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45937.465752083335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45937.465752083335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45937.465752083335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45937.465752083335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45937.465752083335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45937.465752083335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45937.465752083335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45937.465752083335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45937.465752083335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45937.465752083335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45937.465752083335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45937.465752083335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45937.465752083335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45937.465752083335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45937.465752083335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45937.465752083335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45937.465752083335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45937.465752083335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45937.465752083335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45937.465752083335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45937.465752083335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45937.465752083335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45937.465752083335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45937.465752083335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45937.465752083335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45937.465752083335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45937.465752083335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45937.465752083335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45937.465752083335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45937.465752083335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45937.465752083335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45937.465752083335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45937.465752083335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45937.465752083335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45937.465752083335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45937.465752083335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45937.465752083335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45937.465752083335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45937.465752083335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45937.465752083335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45937.465752083335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45937.465752083335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45937.465752083335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45937.465752083335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45937.465752083335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45937.465752083335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45937.465752083335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45937.465752083335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45937.465752083335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45937.465752083335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45937.465752083335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45937.465752083335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45937.465752083335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45937.465752083335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45937.465752083335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45937.465752083335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45937.465752083335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45937.465752083335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45937.465752083335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45937.465752083335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45937.465752083335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45937.465752083335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45937.465752083335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45937.465752083335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45937.465752083335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45937.465752083335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45937.465752083335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45937.465752083335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45937.465752083335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45937.465752083335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45937.465752083335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45937.465752083335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45937.465752083335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45937.465752083335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45937.465752083335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45937.465752083335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45937.465752083335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45937.465752083335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45937.465752083335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45937.465752083335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45937.465752083335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45937.465752083335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45937.465752083335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45937.465752083335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45937.465752083335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45937.465752083335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45937.465752083335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45937.465752083335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45937.465752083335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45937.465752083335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45937.465752083335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45937.465752083335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45937.465752083335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45937.465752083335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45937.465752083335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45937.465752083335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45937.465752083335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45937.465752083335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45937.465752083335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45937.465752083335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45937.465752083335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45937.465752083335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45937.465752083335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45937.465752083335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45937.465752083335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45937.465752083335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45937.465752083335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45937.465752083335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45937.465752083335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45937.465752083335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45937.465752083335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45937.465752083335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45937.465752083335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45937.465752083335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45937.465752083335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45937.465752083335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45937.465752083335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45937.465752083335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45937.465752083335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45937.465752083335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45937.465752083335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45937.465752083335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45937.465752083335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45937.465752083335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45937.465752083335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45937.465752083335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45937.465752083335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45937.465752083335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45937.465752083335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45937.465752083335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45937.465752083335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45937.465752083335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45937.465752083335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45937.465752083335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45937.465752083335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45937.465752083335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45937.465752083335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45937.465752083335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45937.465752083335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45937.465752083335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45937.465752083335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45937.465752083335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45937.465752083335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45937.465752083335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45937.465752083335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45937.465752083335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45937.465752083335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45937.465752083335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45937.465752083335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45937.465752083335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45937.465752083335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45937.465752083335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45937.465752083335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45937.465752083335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45937.465752083335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45937.465752083335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45937.465752083335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45937.465752083335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45937.465752083335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45937.465752083335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45937.465752083335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45937.465752083335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45937.465752083335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45937.465752083335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45937.465752083335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45937.465752083335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45937.465752083335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45937.465752083335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45937.465752083335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45937.465752083335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45937.465752083335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45937.465752083335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45937.465752083335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45937.465752083335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45937.465752083335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45937.465752083335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45937.465752083335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45937.465752083335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45937.465752083335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45937.465752083335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45937.465752083335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45937.465752083335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45937.465752083335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45937.465752083335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45937.465752083335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45937.465752083335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45937.465752083335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45937.465752083335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45937.465752083335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45937.465752083335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45937.465752083335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45937.465752083335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45937.465752083335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45937.465752083335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45937.465752083335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45937.465752083335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45937.465752083335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45937.465752083335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45937.465752083335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45937.465752083335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45937.465752083335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45937.465752083335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45937.465752083335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45937.465752083335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45937.465752083335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45937.465752083335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45937.465752083335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45937.465752083335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45937.465752083335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45937.465752083335</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45937.465752083335</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233.98503449073905</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2.3088076388885383</v>
      </c>
      <c r="H3" s="105">
        <v>45935.07104166667</v>
      </c>
      <c r="I3" s="102" t="str">
        <f>IFERROR(VLOOKUP(D3,DB!A:F,6,0),"")</f>
        <v>Generator-SG</v>
      </c>
      <c r="J3" s="102" t="str">
        <f>IFERROR(VLOOKUP(D3,DB!A:G,7,0),"")</f>
        <v>Good</v>
      </c>
      <c r="K3" s="107" t="s">
        <v>39057</v>
      </c>
      <c r="L3" s="99" t="str">
        <f>IFERROR(VLOOKUP(D3,DB!A:I,9,0),"")</f>
        <v>Latis</v>
      </c>
    </row>
    <row r="4" spans="1:16" ht="15" customHeight="1">
      <c r="A4" s="132" t="s">
        <v>39058</v>
      </c>
      <c r="B4" s="132" t="str">
        <f>IFERROR(VLOOKUP(D4,DB!A:K,11,0),"")</f>
        <v>R4</v>
      </c>
      <c r="C4" s="133">
        <v>1</v>
      </c>
      <c r="D4" s="134" t="s">
        <v>36054</v>
      </c>
      <c r="E4" s="135" t="s">
        <v>38964</v>
      </c>
      <c r="F4" s="136">
        <v>45936.764467592591</v>
      </c>
      <c r="G4" s="137">
        <f ca="1">IFERROR(NOW()-F4,"")</f>
        <v>0.70128449074400123</v>
      </c>
      <c r="H4" s="136">
        <v>45936.758773148147</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36759</v>
      </c>
      <c r="E5" s="135" t="s">
        <v>39043</v>
      </c>
      <c r="F5" s="136">
        <v>45937.32916666667</v>
      </c>
      <c r="G5" s="137">
        <f ca="1">IFERROR(NOW()-F5,"")</f>
        <v>0.13658541666518431</v>
      </c>
      <c r="H5" s="136">
        <v>45937.323738425926</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45937.465752083335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45937.465752083335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45937.465752083335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45937.465752083335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45937.465752083335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45937.465752083335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45937.465752083335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45937.465752083335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45937.465752083335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45937.465752083335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45937.465752083335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45937.465752083335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45937.465752083335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45937.465752083335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45937.465752083335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45937.465752083335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45937.465752083335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45937.465752083335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45937.465752083335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45937.465752083335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45937.465752083335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45937.465752083335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45937.465752083335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45937.465752083335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45937.465752083335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45937.465752083335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45937.465752083335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45937.465752083335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45937.465752083335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45937.465752083335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45937.465752083335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45937.465752083335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45937.465752083335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45937.465752083335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45937.465752083335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45937.465752083335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45937.465752083335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45937.465752083335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45937.465752083335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45937.465752083335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45937.465752083335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45937.465752083335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45937.465752083335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45937.465752083335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45937.465752083335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45937.465752083335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45937.465752083335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45937.465752083335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45937.465752083335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45937.465752083335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45937.465752083335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45937.465752083335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45937.465752083335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45937.465752083335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45937.465752083335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45937.465752083335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45937.465752083335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45937.465752083335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45937.465752083335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45937.465752083335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45937.465752083335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45937.465752083335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45937.465752083335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45937.465752083335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45937.465752083335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45937.465752083335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45937.465752083335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45937.465752083335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45937.465752083335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45937.465752083335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45937.465752083335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45937.465752083335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45937.465752083335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45937.465752083335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45937.465752083335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45937.465752083335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45937.465752083335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45937.465752083335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45937.465752083335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45937.465752083335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45937.465752083335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45937.465752083335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45937.465752083335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45937.465752083335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45937.465752083335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45937.465752083335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45937.465752083335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45937.465752083335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45937.465752083335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45937.465752083335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45937.465752083335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45937.465752083335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45937.465752083335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45937.465752083335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45937.465752083335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45937.465752083335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45937.465752083335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45937.465752083335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45937.465752083335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45937.465752083335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45937.465752083335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45937.465752083335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45937.465752083335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45937.465752083335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45937.465752083335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45937.465752083335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45937.465752083335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45937.465752083335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45937.465752083335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45937.465752083335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45937.465752083335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45937.465752083335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45937.465752083335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45937.465752083335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45937.465752083335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45937.465752083335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45937.465752083335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45937.465752083335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45937.465752083335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45937.465752083335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45937.465752083335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45937.465752083335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45937.465752083335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45937.465752083335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45937.465752083335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45937.465752083335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45937.465752083335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45937.465752083335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45937.465752083335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45937.465752083335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45937.465752083335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45937.465752083335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45937.465752083335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45937.465752083335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45937.465752083335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45937.465752083335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45937.465752083335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45937.465752083335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45937.465752083335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45937.465752083335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45937.465752083335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45937.465752083335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45937.465752083335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45937.465752083335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45937.465752083335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45937.465752083335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45937.465752083335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45937.465752083335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45937.465752083335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45937.465752083335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45937.465752083335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45937.465752083335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45937.465752083335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45937.465752083335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45937.465752083335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45937.465752083335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45937.465752083335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45937.465752083335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45937.465752083335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45937.465752083335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45937.465752083335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45937.465752083335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45937.465752083335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45937.465752083335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45937.465752083335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45937.465752083335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45937.465752083335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45937.465752083335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45937.465752083335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45937.465752083335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45937.465752083335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45937.465752083335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45937.465752083335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45937.465752083335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45937.465752083335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45937.465752083335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45937.465752083335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45937.465752083335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45937.465752083335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45937.465752083335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45937.465752083335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45937.465752083335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45937.465752083335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45937.465752083335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45937.465752083335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45937.465752083335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45937.465752083335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45937.465752083335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45937.465752083335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45937.465752083335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45937.465752083335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45937.465752083335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45937.465752083335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45937.465752083335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45937.465752083335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45937.465752083335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45937.465752083335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45937.465752083335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45937.465752083335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45937.465752083335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45937.465752083335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45937.465752083335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45937.465752083335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45937.465752083335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45937.465752083335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45937.465752083335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45937.465752083335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45937.465752083335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45937.465752083335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45937.465752083335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45937.465752083335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45937.465752083335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45937.465752083335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45937.465752083335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45937.465752083335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45937.465752083335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45937.465752083335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45937.465752083335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45937.465752083335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45937.465752083335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45937.465752083335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45937.465752083335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45937.465752083335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45937.465752083335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45937.465752083335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45937.465752083335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45937.465752083335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45937.465752083335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45937.465752083335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45937.465752083335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45937.465752083335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45937.465752083335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45937.465752083335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45937.465752083335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45937.465752083335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45937.465752083335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45937.465752083335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45937.465752083335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45937.465752083335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45937.465752083335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45937.465752083335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45937.465752083335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45937.465752083335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45937.465752083335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45937.465752083335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45937.465752083335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45937.465752083335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45937.465752083335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45937.465752083335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45937.465752083335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45937.465752083335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45937.465752083335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45937.465752083335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45937.465752083335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45937.465752083335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45937.465752083335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45937.465752083335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45937.465752083335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45937.465752083335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45937.465752083335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45937.465752083335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45937.465752083335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45937.465752083335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45937.465752083335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45937.465752083335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45937.465752083335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45937.465752083335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45937.465752083335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45937.465752083335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45937.465752083335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45937.465752083335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45937.465752083335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45937.465752083335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45937.465752083335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45937.465752083335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45937.465752083335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45937.465752083335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45937.465752083335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45937.465752083335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45937.465752083335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45937.465752083335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45937.465752083335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45937.465752083335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45937.465752083335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45937.465752083335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45937.465752083335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45937.465752083335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45937.465752083335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45937.465752083335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45937.465752083335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45937.465752083335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45937.465752083335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45937.465752083335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45937.465752083335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45937.465752083335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45937.465752083335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45937.465752083335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45937.465752083335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45937.465752083335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45937.465752083335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45937.465752083335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45937.465752083335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45937.465752083335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45937.465752083335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45937.465752083335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45937.465752083335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45937.465752083335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45937.465752083335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45937.465752083335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45937.465752083335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45937.465752083335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45937.465752083335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45937.465752083335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45937.465752083335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45937.465752083335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45937.465752083335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45937.465752083335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45937.465752083335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45937.465752083335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45937.465752083335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45937.465752083335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45937.465752083335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45937.465752083335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45937.465752083335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45937.465752083335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45937.465752083335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45937.465752083335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45937.465752083335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45937.465752083335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45937.465752083335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45937.465752083335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45937.465752083335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45937.465752083335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45937.465752083335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45937.465752083335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45937.465752083335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45937.465752083335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45937.465752083335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45937.465752083335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45937.465752083335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45937.465752083335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45937.465752083335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45937.465752083335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45937.465752083335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45937.465752083335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45937.465752083335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45937.465752083335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45937.465752083335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45937.465752083335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45937.465752083335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45937.465752083335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45937.465752083335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45937.465752083335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45937.465752083335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45937.465752083335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45937.465752083335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45937.465752083335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45937.465752083335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45937.465752083335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45937.465752083335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45937.465752083335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45937.465752083335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45937.465752083335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45937.465752083335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45937.465752083335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45937.465752083335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45937.465752083335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45937.465752083335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45937.465752083335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45937.465752083335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45937.465752083335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45937.465752083335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45937.465752083335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45937.465752083335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45937.465752083335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45937.465752083335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45937.465752083335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45937.465752083335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45937.465752083335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45937.465752083335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45937.465752083335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45937.465752083335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45937.465752083335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45937.465752083335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45937.465752083335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45937.465752083335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45937.465752083335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45937.465752083335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45937.465752083335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45937.465752083335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45937.465752083335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45937.465752083335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45937.465752083335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45937.465752083335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45937.465752083335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45937.465752083335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45937.465752083335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45937.465752083335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45937.465752083335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45937.465752083335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45937.465752083335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45937.465752083335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45937.465752083335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45937.465752083335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45937.465752083335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45937.465752083335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45937.465752083335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45937.465752083335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45937.465752083335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45937.465752083335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45937.465752083335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45937.465752083335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45937.465752083335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45937.465752083335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45937.465752083335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45937.465752083335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45937.465752083335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45937.465752083335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45937.465752083335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45937.465752083335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45937.465752083335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45937.465752083335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45937.465752083335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45937.465752083335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45937.465752083335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45937.465752083335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45937.465752083335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45937.465752083335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45937.465752083335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45937.465752083335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45937.465752083335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45937.465752083335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45937.465752083335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45937.465752083335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45937.465752083335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45937.465752083335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45937.465752083335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45937.465752083335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45937.465752083335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45937.465752083335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45937.465752083335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45937.465752083335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45937.465752083335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45937.465752083335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45937.465752083335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45937.465752083335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45937.465752083335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45937.465752083335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45937.465752083335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45937.465752083335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45937.465752083335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45937.465752083335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45937.465752083335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45937.465752083335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45937.465752083335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45937.465752083335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45937.465752083335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45937.465752083335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45937.465752083335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45937.465752083335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45937.465752083335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45937.465752083335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45937.465752083335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45937.465752083335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45937.465752083335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45937.465752083335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45937.465752083335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45937.465752083335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45937.465752083335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45937.465752083335</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45937.465752083335</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45937.465752083335</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45937.465752083335</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45937.465752083335</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45937.465752083335</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45.633691898146935</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11.27687476851861</v>
      </c>
      <c r="H3" s="38">
        <v>45926.158159722225</v>
      </c>
      <c r="I3" s="37" t="str">
        <f>IFERROR(VLOOKUP(D3,DB!A:F,6,0),"")</f>
        <v>SCECO</v>
      </c>
      <c r="J3" s="37" t="str">
        <f>IFERROR(VLOOKUP(D3,DB!A:G,7,0),"")</f>
        <v>Good</v>
      </c>
      <c r="K3" s="37" t="s">
        <v>39065</v>
      </c>
      <c r="L3" s="37" t="str">
        <f>IFERROR(VLOOKUP(D3,DB!A:I,9,0),"")</f>
        <v>Latis</v>
      </c>
      <c r="M3" s="128"/>
    </row>
    <row r="4" spans="1:13" ht="15">
      <c r="A4" s="37" t="s">
        <v>39066</v>
      </c>
      <c r="B4" s="37" t="str">
        <f>IFERROR(VLOOKUP(D4,DB!A:K,11,0),"")</f>
        <v>R5</v>
      </c>
      <c r="C4" s="37">
        <v>2</v>
      </c>
      <c r="D4" s="37" t="s">
        <v>37362</v>
      </c>
      <c r="E4" s="37" t="s">
        <v>39043</v>
      </c>
      <c r="F4" s="38">
        <v>45937.405081018522</v>
      </c>
      <c r="G4" s="39">
        <f ca="1">IFERROR(NOW()-F4,"-")</f>
        <v>6.0671064813504927E-2</v>
      </c>
      <c r="H4" s="38">
        <v>45937.391967592594</v>
      </c>
      <c r="I4" s="37" t="str">
        <f>IFERROR(VLOOKUP(D4,DB!A:F,6,0),"")</f>
        <v>Generator-SG</v>
      </c>
      <c r="J4" s="37" t="str">
        <f>IFERROR(VLOOKUP(D4,DB!A:G,7,0),"")</f>
        <v>Vandalized</v>
      </c>
      <c r="K4" s="37" t="s">
        <v>39067</v>
      </c>
      <c r="L4" s="37" t="str">
        <f>IFERROR(VLOOKUP(D4,DB!A:I,9,0),"")</f>
        <v>Latis</v>
      </c>
      <c r="M4" s="128"/>
    </row>
    <row r="5" spans="1:13" ht="15">
      <c r="A5" s="37" t="s">
        <v>39068</v>
      </c>
      <c r="B5" s="37" t="str">
        <f>IFERROR(VLOOKUP(D5,DB!A:K,11,0),"")</f>
        <v>R5</v>
      </c>
      <c r="C5" s="37">
        <v>2</v>
      </c>
      <c r="D5" s="37" t="s">
        <v>38433</v>
      </c>
      <c r="E5" s="37" t="s">
        <v>38964</v>
      </c>
      <c r="F5" s="38" t="s">
        <v>24</v>
      </c>
      <c r="G5" s="39" t="str">
        <f ca="1">IFERROR(NOW()-F5,"-")</f>
        <v>-</v>
      </c>
      <c r="H5" s="38">
        <v>45937.414733796293</v>
      </c>
      <c r="I5" s="37" t="str">
        <f>IFERROR(VLOOKUP(D5,DB!A:F,6,0),"")</f>
        <v>SCECO</v>
      </c>
      <c r="J5" s="37" t="str">
        <f>IFERROR(VLOOKUP(D5,DB!A:G,7,0),"")</f>
        <v>Haj Removal</v>
      </c>
      <c r="K5" s="37" t="s">
        <v>39069</v>
      </c>
      <c r="L5" s="37" t="str">
        <f>IFERROR(VLOOKUP(D5,DB!A:I,9,0),"")</f>
        <v>Latis</v>
      </c>
      <c r="M5" s="128"/>
    </row>
    <row r="6" spans="1:13" ht="15">
      <c r="A6" s="37" t="s">
        <v>39070</v>
      </c>
      <c r="B6" s="37" t="str">
        <f>IFERROR(VLOOKUP(D6,DB!A:K,11,0),"")</f>
        <v>R5</v>
      </c>
      <c r="C6" s="37">
        <v>1</v>
      </c>
      <c r="D6" s="129" t="s">
        <v>34786</v>
      </c>
      <c r="E6" s="37" t="s">
        <v>38964</v>
      </c>
      <c r="F6" s="38" t="s">
        <v>24</v>
      </c>
      <c r="G6" s="39" t="str">
        <f ca="1">IFERROR(NOW()-F6,"-")</f>
        <v>-</v>
      </c>
      <c r="H6" s="38">
        <v>45937.433587962965</v>
      </c>
      <c r="I6" s="37" t="str">
        <f>IFERROR(VLOOKUP(D6,DB!A:F,6,0),"")</f>
        <v>Generator-SG</v>
      </c>
      <c r="J6" s="37" t="str">
        <f>IFERROR(VLOOKUP(D6,DB!A:G,7,0),"")</f>
        <v>Vandalized</v>
      </c>
      <c r="K6" s="37" t="s">
        <v>39071</v>
      </c>
      <c r="L6" s="37" t="str">
        <f>IFERROR(VLOOKUP(D6,DB!A:I,9,0),"")</f>
        <v>Latis</v>
      </c>
      <c r="M6" s="128"/>
    </row>
    <row r="7" spans="1:13" ht="15">
      <c r="A7" s="37"/>
      <c r="B7" s="37" t="str">
        <f>IFERROR(VLOOKUP(D7,DB!A:K,11,0),"")</f>
        <v/>
      </c>
      <c r="C7" s="37"/>
      <c r="D7"/>
      <c r="E7" s="37"/>
      <c r="F7" s="38"/>
      <c r="G7" s="39">
        <f ca="1">IFERROR(NOW()-F7,"-")</f>
        <v>45937.465752083335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45937.465752083335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45937.465752083335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45937.465752083335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45937.465752083335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45937.465752083335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45937.465752083335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45937.465752083335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45937.465752083335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45937.465752083335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45937.465752083335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45937.465752083335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45937.465752083335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45937.465752083335</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45937.465752083335</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45937.465752083335</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45937.465752083335</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45937.465752083335</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45937.465752083335</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45937.465752083335</v>
      </c>
      <c r="H26" s="38"/>
      <c r="I26" s="37" t="str">
        <f>IFERROR(VLOOKUP(D26,DB!A:F,6,0),"")</f>
        <v/>
      </c>
      <c r="J26" s="37" t="str">
        <f>IFERROR(VLOOKUP(D26,DB!A:G,7,0),"")</f>
        <v/>
      </c>
      <c r="K26" s="37"/>
      <c r="L26" s="37" t="str">
        <f>IFERROR(VLOOKUP(D26,DB!A:I,9,0),"")</f>
        <v/>
      </c>
      <c r="M26" s="128"/>
    </row>
    <row r="27" spans="1:13" ht="15">
      <c r="A27" s="37"/>
      <c r="B27" s="37" t="str">
        <f>IFERROR(VLOOKUP(D27,DB!A:K,11,0),"")</f>
        <v/>
      </c>
      <c r="C27" s="37"/>
      <c r="D27" s="37"/>
      <c r="E27" s="37"/>
      <c r="F27" s="38"/>
      <c r="G27" s="39">
        <f ca="1">IFERROR(NOW()-F27,"-")</f>
        <v>45937.465752083335</v>
      </c>
      <c r="H27" s="38"/>
      <c r="I27" s="37" t="str">
        <f>IFERROR(VLOOKUP(D27,DB!A:F,6,0),"")</f>
        <v/>
      </c>
      <c r="J27" s="37" t="str">
        <f>IFERROR(VLOOKUP(D27,DB!A:G,7,0),"")</f>
        <v/>
      </c>
      <c r="K27" s="37"/>
      <c r="L27" s="37" t="str">
        <f>IFERROR(VLOOKUP(D27,DB!A:I,9,0),"")</f>
        <v/>
      </c>
      <c r="M27" s="128"/>
    </row>
    <row r="28" spans="1:13" ht="15">
      <c r="A28" s="84"/>
      <c r="B28" s="84" t="str">
        <f>IFERROR(VLOOKUP(D28,DB!A:K,11,0),"")</f>
        <v/>
      </c>
      <c r="C28" s="84"/>
      <c r="D28" s="84"/>
      <c r="E28" s="84"/>
      <c r="F28" s="126"/>
      <c r="G28" s="127">
        <f ca="1">IFERROR(NOW()-F28,"-")</f>
        <v>45937.465752083335</v>
      </c>
      <c r="H28" s="126"/>
      <c r="I28" s="84" t="str">
        <f>IFERROR(VLOOKUP(D28,DB!A:F,6,0),"")</f>
        <v/>
      </c>
      <c r="J28" s="84" t="str">
        <f>IFERROR(VLOOKUP(D28,DB!A:G,7,0),"")</f>
        <v/>
      </c>
      <c r="K28" s="84"/>
      <c r="L28" s="84" t="str">
        <f>IFERROR(VLOOKUP(D28,DB!A:I,9,0),"")</f>
        <v/>
      </c>
      <c r="M28" s="128"/>
    </row>
    <row r="29" spans="1:13" ht="15">
      <c r="A29" s="84"/>
      <c r="B29" s="84" t="str">
        <f>IFERROR(VLOOKUP(D29,DB!A:K,11,0),"")</f>
        <v/>
      </c>
      <c r="C29" s="84"/>
      <c r="D29" s="84"/>
      <c r="E29" s="84"/>
      <c r="F29" s="126"/>
      <c r="G29" s="127">
        <f ca="1">IFERROR(NOW()-F29,"-")</f>
        <v>45937.465752083335</v>
      </c>
      <c r="H29" s="126"/>
      <c r="I29" s="84" t="str">
        <f>IFERROR(VLOOKUP(D29,DB!A:F,6,0),"")</f>
        <v/>
      </c>
      <c r="J29" s="84" t="str">
        <f>IFERROR(VLOOKUP(D29,DB!A:G,7,0),"")</f>
        <v/>
      </c>
      <c r="K29" s="84"/>
      <c r="L29" s="84" t="str">
        <f>IFERROR(VLOOKUP(D29,DB!A:I,9,0),"")</f>
        <v/>
      </c>
    </row>
    <row r="30" spans="1:13" ht="15">
      <c r="A30" s="37"/>
      <c r="B30" s="37" t="str">
        <f>IFERROR(VLOOKUP(D30,DB!A:K,11,0),"")</f>
        <v/>
      </c>
      <c r="C30" s="37"/>
      <c r="D30" s="37"/>
      <c r="E30" s="37"/>
      <c r="F30" s="38"/>
      <c r="G30" s="39">
        <f ca="1">IFERROR(NOW()-F30,"-")</f>
        <v>45937.465752083335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45937.465752083335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45937.465752083335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45937.465752083335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45937.465752083335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45937.465752083335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45937.465752083335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45937.465752083335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45937.465752083335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45937.465752083335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45937.465752083335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45937.465752083335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45937.465752083335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45937.465752083335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45937.465752083335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45937.465752083335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45937.465752083335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45937.465752083335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45937.465752083335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45937.465752083335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45937.465752083335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45937.465752083335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45937.465752083335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45937.465752083335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45937.465752083335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45937.465752083335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45937.465752083335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45937.465752083335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45937.465752083335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45937.465752083335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45937.465752083335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45937.465752083335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45937.465752083335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45937.465752083335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45937.465752083335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45937.465752083335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45937.465752083335</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6"/>
      <c r="G67" s="127">
        <f ca="1">IFERROR(NOW()-F67,"-")</f>
        <v>45937.465752083335</v>
      </c>
      <c r="H67" s="126"/>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ca="1">IFERROR(NOW()-F68,"-")</f>
        <v>45937.465752083335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45937.465752083335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45937.465752083335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45937.465752083335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45937.465752083335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45937.465752083335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45937.465752083335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45937.465752083335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45937.465752083335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45937.465752083335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45937.465752083335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45937.465752083335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45937.465752083335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45937.465752083335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45937.465752083335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45937.465752083335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45937.465752083335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45937.465752083335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45937.465752083335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45937.465752083335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45937.465752083335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45937.465752083335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45937.465752083335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45937.465752083335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45937.465752083335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45937.465752083335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45937.465752083335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45937.465752083335</v>
      </c>
      <c r="H95" s="38"/>
      <c r="I95" s="37" t="str">
        <f>IFERROR(VLOOKUP(D95,DB!A:F,6,0),"")</f>
        <v/>
      </c>
      <c r="J95" s="37" t="str">
        <f>IFERROR(VLOOKUP(D95,DB!A:G,7,0),"")</f>
        <v/>
      </c>
      <c r="K95" s="37"/>
      <c r="L95" s="37" t="str">
        <f>IFERROR(VLOOKUP(D95,DB!A:I,9,0),"")</f>
        <v/>
      </c>
    </row>
    <row r="96" spans="1:12" ht="15">
      <c r="A96" s="84"/>
      <c r="B96" s="84" t="str">
        <f>IFERROR(VLOOKUP(D96,DB!A:K,11,0),"")</f>
        <v/>
      </c>
      <c r="C96" s="84"/>
      <c r="D96" s="84"/>
      <c r="E96" s="84"/>
      <c r="F96" s="126"/>
      <c r="G96" s="127">
        <f ca="1">IFERROR(NOW()-F96,"-")</f>
        <v>45937.465752083335</v>
      </c>
      <c r="H96" s="126"/>
      <c r="I96" s="84" t="str">
        <f>IFERROR(VLOOKUP(D96,DB!A:F,6,0),"")</f>
        <v/>
      </c>
      <c r="J96" s="84" t="str">
        <f>IFERROR(VLOOKUP(D96,DB!A:G,7,0),"")</f>
        <v/>
      </c>
      <c r="K96" s="84"/>
      <c r="L96" s="84" t="str">
        <f>IFERROR(VLOOKUP(D96,DB!A:I,9,0),"")</f>
        <v/>
      </c>
    </row>
    <row r="97" spans="1:12" ht="15">
      <c r="A97" s="37"/>
      <c r="B97" s="37" t="str">
        <f>IFERROR(VLOOKUP(D97,DB!A:K,11,0),"")</f>
        <v/>
      </c>
      <c r="C97" s="37"/>
      <c r="D97" s="37"/>
      <c r="E97" s="37"/>
      <c r="F97" s="38"/>
      <c r="G97" s="39">
        <f ca="1">IFERROR(NOW()-F97,"-")</f>
        <v>45937.465752083335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45937.465752083335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45937.465752083335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45937.465752083335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45937.465752083335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45937.465752083335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45937.465752083335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45937.465752083335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45937.465752083335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45937.465752083335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45937.465752083335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45937.465752083335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45937.465752083335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45937.465752083335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45937.465752083335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45937.465752083335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45937.465752083335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45937.465752083335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45937.465752083335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45937.465752083335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45937.465752083335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45937.465752083335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45937.465752083335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45937.465752083335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45937.465752083335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45937.465752083335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45937.465752083335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45937.465752083335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45937.465752083335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45937.465752083335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45937.465752083335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45937.465752083335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45937.465752083335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45937.465752083335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45937.465752083335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45937.465752083335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45937.465752083335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45937.465752083335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45937.465752083335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45937.465752083335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45937.465752083335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45937.465752083335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45937.465752083335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45937.465752083335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45937.465752083335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45937.465752083335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45937.465752083335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45937.465752083335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45937.465752083335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45937.465752083335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45937.465752083335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45937.465752083335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45937.465752083335</v>
      </c>
      <c r="H149" s="38"/>
      <c r="I149" s="37" t="str">
        <f>IFERROR(VLOOKUP(D149,DB!A:F,6,0),"")</f>
        <v/>
      </c>
      <c r="J149" s="37" t="str">
        <f>IFERROR(VLOOKUP(D149,DB!A:G,7,0),"")</f>
        <v/>
      </c>
      <c r="K149" s="37"/>
      <c r="L149" s="37" t="str">
        <f>IFERROR(VLOOKUP(D149,DB!A:I,9,0),"")</f>
        <v/>
      </c>
    </row>
    <row r="150" spans="1:12" ht="15">
      <c r="A150" s="84"/>
      <c r="B150" s="84" t="str">
        <f>IFERROR(VLOOKUP(D150,DB!A:K,11,0),"")</f>
        <v/>
      </c>
      <c r="C150" s="84"/>
      <c r="D150" s="84"/>
      <c r="E150" s="84"/>
      <c r="F150" s="126"/>
      <c r="G150" s="127">
        <f ca="1">IFERROR(NOW()-F150,"-")</f>
        <v>45937.465752083335</v>
      </c>
      <c r="H150" s="126"/>
      <c r="I150" s="84" t="str">
        <f>IFERROR(VLOOKUP(D150,DB!A:F,6,0),"")</f>
        <v/>
      </c>
      <c r="J150" s="84" t="str">
        <f>IFERROR(VLOOKUP(D150,DB!A:G,7,0),"")</f>
        <v/>
      </c>
      <c r="K150" s="84"/>
      <c r="L150" s="84"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70" ht="15"/>
    <row r="1378" ht="15"/>
    <row r="1380" ht="15"/>
    <row r="1381"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0"/>
  <sheetViews>
    <sheetView workbookViewId="0">
      <selection activeCell="A9" sqref="A9:XFD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10.692904861112766</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45937.465752083335</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3.5847798611139297</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2.5235067129615345</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39078</v>
      </c>
      <c r="B6" s="112" t="str">
        <f>IFERROR(VLOOKUP(D6,DB!A:K,11,0),"")</f>
        <v>R6</v>
      </c>
      <c r="C6" s="114">
        <v>1</v>
      </c>
      <c r="D6" s="112" t="s">
        <v>33009</v>
      </c>
      <c r="E6" s="115" t="s">
        <v>38964</v>
      </c>
      <c r="F6" s="116">
        <v>45937.073495370372</v>
      </c>
      <c r="G6" s="81">
        <f ca="1">IFERROR(NOW()-F6,"-")</f>
        <v>0.3922567129629897</v>
      </c>
      <c r="H6" s="116">
        <v>45937.053842592592</v>
      </c>
      <c r="I6" s="112" t="str">
        <f>IFERROR(VLOOKUP(D6,DB!A:F,6,0),"")</f>
        <v>SCECO</v>
      </c>
      <c r="J6" s="112" t="str">
        <f>IFERROR(VLOOKUP(D6,DB!A:G,7,0),"")</f>
        <v>Dead+No BB Design</v>
      </c>
      <c r="K6" s="117" t="s">
        <v>39079</v>
      </c>
      <c r="L6" s="118" t="str">
        <f>IFERROR(VLOOKUP(D6,DB!A:I,9,0),"")</f>
        <v>Latis</v>
      </c>
    </row>
    <row r="7" spans="1:16383" ht="31.5" customHeight="1">
      <c r="A7" s="113" t="s">
        <v>39080</v>
      </c>
      <c r="B7" s="112" t="str">
        <f>IFERROR(VLOOKUP(D7,DB!A:K,11,0),"")</f>
        <v>R6</v>
      </c>
      <c r="C7" s="114">
        <v>1</v>
      </c>
      <c r="D7" s="112" t="s">
        <v>32708</v>
      </c>
      <c r="E7" s="129" t="s">
        <v>39073</v>
      </c>
      <c r="F7" s="116">
        <v>45937.446932870371</v>
      </c>
      <c r="G7" s="81">
        <f ca="1">IFERROR(NOW()-F7,"-")</f>
        <v>1.8819212964444887E-2</v>
      </c>
      <c r="H7" s="116">
        <v>45937.397986111115</v>
      </c>
      <c r="I7" s="112" t="str">
        <f>IFERROR(VLOOKUP(D7,DB!A:F,6,0),"")</f>
        <v>SCECO</v>
      </c>
      <c r="J7" s="112" t="str">
        <f>IFERROR(VLOOKUP(D7,DB!A:G,7,0),"")</f>
        <v>Dead</v>
      </c>
      <c r="K7" s="117" t="s">
        <v>39081</v>
      </c>
      <c r="L7" s="118" t="str">
        <f>IFERROR(VLOOKUP(D7,DB!A:I,9,0),"")</f>
        <v>Latis</v>
      </c>
    </row>
    <row r="8" spans="1:16383" ht="31.5" customHeight="1">
      <c r="A8" s="113" t="s">
        <v>39082</v>
      </c>
      <c r="B8" s="112" t="str">
        <f>IFERROR(VLOOKUP(D8,DB!A:K,11,0),"")</f>
        <v>R6</v>
      </c>
      <c r="C8" s="114">
        <v>3</v>
      </c>
      <c r="D8" s="112" t="s">
        <v>32993</v>
      </c>
      <c r="E8" s="115" t="s">
        <v>38964</v>
      </c>
      <c r="F8" s="116"/>
      <c r="G8" s="81">
        <f ca="1">IFERROR(NOW()-F8,"-")</f>
        <v>45937.465752083335</v>
      </c>
      <c r="H8" s="116">
        <v>45937.366168981483</v>
      </c>
      <c r="I8" s="112" t="str">
        <f>IFERROR(VLOOKUP(D8,DB!A:F,6,0),"")</f>
        <v>SCECO</v>
      </c>
      <c r="J8" s="112" t="str">
        <f>IFERROR(VLOOKUP(D8,DB!A:G,7,0),"")</f>
        <v>Dead</v>
      </c>
      <c r="K8" s="117" t="s">
        <v>39083</v>
      </c>
      <c r="L8" s="118" t="str">
        <f>IFERROR(VLOOKUP(D8,DB!A:I,9,0),"")</f>
        <v>Latis</v>
      </c>
    </row>
    <row r="9" spans="1:16383" ht="31.5" customHeight="1">
      <c r="A9" s="113" t="s">
        <v>39084</v>
      </c>
      <c r="B9" s="112" t="str">
        <f>IFERROR(VLOOKUP(D9,DB!A:K,11,0),"")</f>
        <v>R6</v>
      </c>
      <c r="C9" s="114">
        <v>1</v>
      </c>
      <c r="D9" s="112" t="s">
        <v>32744</v>
      </c>
      <c r="E9" s="115" t="s">
        <v>38964</v>
      </c>
      <c r="F9" s="116">
        <v>45937.42083333333</v>
      </c>
      <c r="G9" s="81">
        <f ca="1">IFERROR(NOW()-F9,"-")</f>
        <v>4.4918750005308539E-2</v>
      </c>
      <c r="H9" s="116">
        <v>45937.414722222224</v>
      </c>
      <c r="I9" s="112" t="str">
        <f>IFERROR(VLOOKUP(D9,DB!A:F,6,0),"")</f>
        <v>SCECO</v>
      </c>
      <c r="J9" s="112" t="str">
        <f>IFERROR(VLOOKUP(D9,DB!A:G,7,0),"")</f>
        <v>Dead</v>
      </c>
      <c r="K9" s="117" t="s">
        <v>39085</v>
      </c>
      <c r="L9" s="118" t="str">
        <f>IFERROR(VLOOKUP(D9,DB!A:I,9,0),"")</f>
        <v>Latis</v>
      </c>
    </row>
    <row r="10" spans="1:16383" ht="31.5" customHeight="1">
      <c r="A10" s="113"/>
      <c r="B10" s="112" t="str">
        <f>IFERROR(VLOOKUP(D10,DB!A:K,11,0),"")</f>
        <v/>
      </c>
      <c r="C10" s="114"/>
      <c r="D10" s="112"/>
      <c r="E10" s="115"/>
      <c r="F10" s="116"/>
      <c r="G10" s="81">
        <f ca="1">IFERROR(NOW()-F10,"-")</f>
        <v>45937.465752083335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45937.465752083335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45937.465752083335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45937.465752083335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45937.465752083335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45937.465752083335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45937.465752083335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45937.465752083335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45937.465752083335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45937.465752083335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45937.465752083335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45937.465752083335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45937.465752083335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45937.465752083335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45937.465752083335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45937.465752083335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45937.465752083335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45937.465752083335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45937.465752083335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45937.465752083335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45937.465752083335</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45937.465752083335</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45937.465752083335</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45937.465752083335</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45937.465752083335</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45937.465752083335</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45937.465752083335</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45937.465752083335</v>
      </c>
      <c r="H37" s="116"/>
      <c r="I37" s="112" t="str">
        <f>IFERROR(VLOOKUP(D37,DB!A:F,6,0),"")</f>
        <v/>
      </c>
      <c r="J37" s="112"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45937.465752083335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45937.465752083335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45937.465752083335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45937.465752083335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45937.465752083335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45937.465752083335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45937.465752083335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45937.465752083335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45937.465752083335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45937.465752083335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45937.465752083335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45937.465752083335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45937.465752083335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45937.465752083335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45937.465752083335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45937.465752083335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45937.465752083335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45937.465752083335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45937.465752083335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45937.465752083335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45937.465752083335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45937.465752083335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45937.465752083335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45937.465752083335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45937.465752083335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45937.465752083335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45937.465752083335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45937.465752083335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45937.465752083335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45937.465752083335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45937.465752083335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45937.465752083335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45937.465752083335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45937.465752083335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45937.465752083335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45937.465752083335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45937.465752083335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45937.465752083335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45937.465752083335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45937.465752083335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45937.465752083335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45937.465752083335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45937.465752083335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45937.465752083335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45937.465752083335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45937.465752083335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45937.465752083335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45937.465752083335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45937.465752083335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45937.465752083335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45937.465752083335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45937.465752083335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45937.465752083335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45937.465752083335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45937.465752083335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45937.465752083335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45937.465752083335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45937.465752083335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45937.465752083335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45937.465752083335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45937.465752083335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45937.465752083335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45937.465752083335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45937.465752083335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45937.465752083335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45937.465752083335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45937.465752083335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45937.465752083335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45937.465752083335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45937.465752083335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45937.465752083335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45937.465752083335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45937.465752083335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45937.465752083335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45937.465752083335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45937.465752083335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45937.465752083335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45937.465752083335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45937.465752083335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45937.465752083335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45937.465752083335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45937.465752083335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45937.465752083335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45937.465752083335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45937.465752083335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45937.465752083335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45937.465752083335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45937.465752083335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45937.465752083335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45937.465752083335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45937.465752083335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45937.465752083335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45937.465752083335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45937.465752083335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45937.465752083335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45937.465752083335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45937.465752083335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45937.465752083335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45937.465752083335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45937.465752083335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45937.465752083335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45937.465752083335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45937.465752083335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45937.465752083335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45937.465752083335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45937.465752083335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45937.465752083335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45937.465752083335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45937.465752083335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45937.465752083335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45937.465752083335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45937.465752083335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45937.465752083335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45937.465752083335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45937.465752083335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45937.465752083335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45937.465752083335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45937.465752083335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45937.465752083335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45937.465752083335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45937.465752083335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45937.465752083335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45937.465752083335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45937.465752083335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45937.465752083335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45937.465752083335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45937.465752083335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45937.465752083335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45937.465752083335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45937.465752083335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45937.465752083335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45937.465752083335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45937.465752083335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45937.465752083335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45937.465752083335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45937.465752083335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45937.465752083335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45937.465752083335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45937.465752083335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45937.465752083335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45937.465752083335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45937.465752083335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45937.465752083335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45937.465752083335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45937.465752083335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45937.465752083335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45937.465752083335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45937.465752083335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45937.465752083335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45937.465752083335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45937.465752083335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45937.465752083335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45937.465752083335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45937.465752083335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45937.465752083335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45937.465752083335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45937.465752083335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45937.465752083335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45937.465752083335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45937.465752083335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45937.465752083335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45937.465752083335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45937.465752083335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45937.465752083335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45937.465752083335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45937.465752083335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45937.465752083335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45937.465752083335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45937.465752083335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45937.465752083335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45937.465752083335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45937.465752083335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45937.465752083335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45937.465752083335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45937.465752083335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45937.465752083335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45937.465752083335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45937.465752083335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45937.465752083335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45937.465752083335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45937.465752083335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45937.465752083335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45937.465752083335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45937.465752083335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45937.465752083335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45937.465752083335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45937.465752083335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45937.465752083335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45937.465752083335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45937.465752083335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45937.465752083335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45937.465752083335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45937.465752083335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45937.465752083335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45937.465752083335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45937.465752083335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45937.465752083335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45937.465752083335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45937.465752083335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45937.465752083335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45937.465752083335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45937.465752083335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45937.465752083335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45937.465752083335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45937.465752083335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45937.465752083335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45937.465752083335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45937.465752083335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45937.465752083335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45937.465752083335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45937.465752083335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45937.465752083335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45937.465752083335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45937.465752083335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45937.465752083335</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45937.465752083335</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45937.465752083335</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45937.465752083335</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45937.465752083335</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45937.465752083335</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45937.465752083335</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45937.465752083335</v>
      </c>
      <c r="H259" s="116"/>
      <c r="I259" s="112" t="str">
        <f>IFERROR(VLOOKUP(D259,DB!A:F,6,0),"")</f>
        <v/>
      </c>
      <c r="J259" s="111" t="str">
        <f>IFERROR(VLOOKUP(D259,DB!A:G,7,0),"")</f>
        <v/>
      </c>
      <c r="K259" s="117"/>
      <c r="L259" s="118" t="str">
        <f>IFERROR(VLOOKUP(D259,DB!A:I,9,0),"")</f>
        <v/>
      </c>
    </row>
    <row r="260" spans="1:12" ht="31.5" customHeight="1">
      <c r="A260" s="113"/>
      <c r="B260" s="112" t="str">
        <f>IFERROR(VLOOKUP(D260,DB!A:K,11,0),"")</f>
        <v/>
      </c>
      <c r="C260" s="114"/>
      <c r="D260" s="112"/>
      <c r="E260" s="115"/>
      <c r="F260" s="116"/>
      <c r="G260" s="81">
        <f ca="1">IFERROR(NOW()-F260,"-")</f>
        <v>45937.465752083335</v>
      </c>
      <c r="H260" s="116"/>
      <c r="I260" s="112" t="str">
        <f>IFERROR(VLOOKUP(D260,DB!A:F,6,0),"")</f>
        <v/>
      </c>
      <c r="J260" s="111" t="str">
        <f>IFERROR(VLOOKUP(D260,DB!A:G,7,0),"")</f>
        <v/>
      </c>
      <c r="K260" s="117"/>
      <c r="L260" s="118" t="str">
        <f>IFERROR(VLOOKUP(D260,DB!A:I,9,0),"")</f>
        <v/>
      </c>
    </row>
  </sheetData>
  <dataValidations count="2">
    <dataValidation allowBlank="1" showInputMessage="1" showErrorMessage="1" sqref="E1" xr:uid="{380493DB-286A-4683-AF55-C78F04945A49}"/>
    <dataValidation type="list" allowBlank="1" showInputMessage="1" showErrorMessage="1" sqref="E3 E5:E6 E8:E2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2025-10-07T08:10:41Z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